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80"/>
  </bookViews>
  <sheets>
    <sheet name="代表者情報" sheetId="1" r:id="rId1"/>
    <sheet name="リレークラス" sheetId="2" r:id="rId2"/>
    <sheet name="個人クラス" sheetId="3" r:id="rId3"/>
  </sheets>
  <definedNames>
    <definedName name="_xlnm._FilterDatabase" localSheetId="1" hidden="1">リレークラス!$I$16:$I$65</definedName>
  </definedNames>
  <calcPr calcId="145621"/>
</workbook>
</file>

<file path=xl/calcChain.xml><?xml version="1.0" encoding="utf-8"?>
<calcChain xmlns="http://schemas.openxmlformats.org/spreadsheetml/2006/main">
  <c r="K10" i="3" l="1"/>
  <c r="M10" i="3"/>
  <c r="O13" i="2"/>
  <c r="O12" i="2"/>
  <c r="L11" i="2" s="1"/>
  <c r="O11" i="2"/>
  <c r="N11" i="2"/>
  <c r="C24" i="1" l="1"/>
  <c r="O16" i="2"/>
  <c r="O63" i="2"/>
  <c r="O62" i="2"/>
  <c r="O61" i="2"/>
  <c r="O58" i="2"/>
  <c r="O57" i="2"/>
  <c r="O56" i="2"/>
  <c r="O53" i="2"/>
  <c r="O52" i="2"/>
  <c r="O51" i="2"/>
  <c r="O48" i="2"/>
  <c r="O47" i="2"/>
  <c r="O46" i="2"/>
  <c r="O43" i="2"/>
  <c r="O42" i="2"/>
  <c r="O41" i="2"/>
  <c r="O38" i="2"/>
  <c r="O37" i="2"/>
  <c r="O36" i="2"/>
  <c r="O33" i="2"/>
  <c r="O32" i="2"/>
  <c r="O31" i="2"/>
  <c r="O28" i="2"/>
  <c r="O27" i="2"/>
  <c r="O26" i="2"/>
  <c r="O23" i="2"/>
  <c r="O22" i="2"/>
  <c r="O21" i="2"/>
  <c r="O17" i="2"/>
  <c r="O18" i="2"/>
  <c r="M12" i="3"/>
  <c r="K12" i="3" s="1"/>
  <c r="M13" i="3"/>
  <c r="K13" i="3" s="1"/>
  <c r="M14" i="3"/>
  <c r="K14" i="3" s="1"/>
  <c r="M15" i="3"/>
  <c r="K15" i="3" s="1"/>
  <c r="M16" i="3"/>
  <c r="K16" i="3" s="1"/>
  <c r="M17" i="3"/>
  <c r="K17" i="3" s="1"/>
  <c r="M18" i="3"/>
  <c r="K18" i="3" s="1"/>
  <c r="M19" i="3"/>
  <c r="K19" i="3" s="1"/>
  <c r="M20" i="3"/>
  <c r="K20" i="3" s="1"/>
  <c r="M21" i="3"/>
  <c r="K21" i="3" s="1"/>
  <c r="M22" i="3"/>
  <c r="K22" i="3" s="1"/>
  <c r="M23" i="3"/>
  <c r="K23" i="3" s="1"/>
  <c r="M24" i="3"/>
  <c r="M25" i="3"/>
  <c r="K25" i="3" s="1"/>
  <c r="M26" i="3"/>
  <c r="K26" i="3" s="1"/>
  <c r="M27" i="3"/>
  <c r="K27" i="3" s="1"/>
  <c r="M28" i="3"/>
  <c r="K28" i="3" s="1"/>
  <c r="M29" i="3"/>
  <c r="K29" i="3" s="1"/>
  <c r="M30" i="3"/>
  <c r="K30" i="3" s="1"/>
  <c r="M11" i="3"/>
  <c r="K11" i="3" s="1"/>
  <c r="L31" i="2"/>
  <c r="L36" i="2"/>
  <c r="L41" i="2"/>
  <c r="L46" i="2"/>
  <c r="L61" i="2"/>
  <c r="N61" i="2"/>
  <c r="N56" i="2"/>
  <c r="N51" i="2"/>
  <c r="N46" i="2"/>
  <c r="N41" i="2"/>
  <c r="N36" i="2"/>
  <c r="N31" i="2"/>
  <c r="N26" i="2"/>
  <c r="L26" i="2" s="1"/>
  <c r="N21" i="2"/>
  <c r="N16" i="2"/>
  <c r="G21" i="3"/>
  <c r="G22" i="3"/>
  <c r="G23" i="3"/>
  <c r="G24" i="3"/>
  <c r="G25" i="3"/>
  <c r="G26" i="3"/>
  <c r="G27" i="3"/>
  <c r="G28" i="3"/>
  <c r="G29" i="3"/>
  <c r="G30" i="3"/>
  <c r="K24" i="3" l="1"/>
  <c r="L51" i="2"/>
  <c r="L56" i="2"/>
  <c r="L21" i="2"/>
  <c r="L1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D4" i="2" l="1"/>
  <c r="C22" i="1" s="1"/>
  <c r="D4" i="3"/>
  <c r="C23" i="1" s="1"/>
  <c r="G11" i="3"/>
  <c r="G12" i="3"/>
  <c r="G13" i="3"/>
  <c r="G14" i="3"/>
  <c r="G15" i="3"/>
  <c r="G16" i="3"/>
  <c r="G17" i="3"/>
  <c r="G18" i="3"/>
  <c r="G19" i="3"/>
  <c r="G20" i="3"/>
  <c r="G10" i="3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C26" i="1" l="1"/>
</calcChain>
</file>

<file path=xl/sharedStrings.xml><?xml version="1.0" encoding="utf-8"?>
<sst xmlns="http://schemas.openxmlformats.org/spreadsheetml/2006/main" count="137" uniqueCount="88">
  <si>
    <t>第36回ウェスタンカップ　申込シート</t>
    <rPh sb="0" eb="1">
      <t>ダイ</t>
    </rPh>
    <rPh sb="3" eb="4">
      <t>カイ</t>
    </rPh>
    <rPh sb="13" eb="14">
      <t>モウ</t>
    </rPh>
    <rPh sb="14" eb="15">
      <t>コ</t>
    </rPh>
    <phoneticPr fontId="1"/>
  </si>
  <si>
    <t>男</t>
  </si>
  <si>
    <t>※記入上の注意</t>
    <rPh sb="1" eb="4">
      <t>キニュウジョウ</t>
    </rPh>
    <rPh sb="5" eb="7">
      <t>チュウイ</t>
    </rPh>
    <phoneticPr fontId="3"/>
  </si>
  <si>
    <t>色の項目は手入力してください。</t>
    <rPh sb="0" eb="1">
      <t>イロ</t>
    </rPh>
    <rPh sb="2" eb="4">
      <t>コウモク</t>
    </rPh>
    <rPh sb="5" eb="6">
      <t>テ</t>
    </rPh>
    <rPh sb="6" eb="8">
      <t>ニュウリョク</t>
    </rPh>
    <phoneticPr fontId="3"/>
  </si>
  <si>
    <t>色の項目はドロップダウンリストから選択してください。</t>
    <rPh sb="0" eb="1">
      <t>イロ</t>
    </rPh>
    <rPh sb="2" eb="4">
      <t>コウモク</t>
    </rPh>
    <rPh sb="17" eb="19">
      <t>センタク</t>
    </rPh>
    <phoneticPr fontId="3"/>
  </si>
  <si>
    <t>色の項目は自動計算されます。</t>
    <rPh sb="0" eb="1">
      <t>イロ</t>
    </rPh>
    <rPh sb="2" eb="4">
      <t>コウモク</t>
    </rPh>
    <rPh sb="5" eb="9">
      <t>ジドウケイサン</t>
    </rPh>
    <phoneticPr fontId="3"/>
  </si>
  <si>
    <t>申込代表者</t>
    <rPh sb="0" eb="2">
      <t>モウシコミ</t>
    </rPh>
    <rPh sb="2" eb="3">
      <t>ダイ</t>
    </rPh>
    <rPh sb="3" eb="4">
      <t>オモテ</t>
    </rPh>
    <rPh sb="4" eb="5">
      <t>シャ</t>
    </rPh>
    <phoneticPr fontId="3"/>
  </si>
  <si>
    <t>氏名</t>
    <rPh sb="0" eb="2">
      <t>シメイ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</si>
  <si>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</si>
  <si>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</si>
  <si>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</si>
  <si>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No.</t>
  </si>
  <si>
    <t>クラス</t>
  </si>
  <si>
    <t>チーム名（15文字以内）</t>
    <rPh sb="7" eb="11">
      <t>モj</t>
    </rPh>
    <phoneticPr fontId="1"/>
  </si>
  <si>
    <t>走順</t>
    <rPh sb="0" eb="2">
      <t>ソウジュン</t>
    </rPh>
    <phoneticPr fontId="1"/>
  </si>
  <si>
    <t>氏名</t>
    <rPh sb="0" eb="2">
      <t>シメ</t>
    </rPh>
    <phoneticPr fontId="1"/>
  </si>
  <si>
    <t>生年月日</t>
    <rPh sb="0" eb="4">
      <t>セイネn</t>
    </rPh>
    <phoneticPr fontId="1"/>
  </si>
  <si>
    <t>年齢</t>
    <rPh sb="0" eb="2">
      <t>ネンレ</t>
    </rPh>
    <phoneticPr fontId="1"/>
  </si>
  <si>
    <t>性別</t>
    <rPh sb="0" eb="2">
      <t>セイベt</t>
    </rPh>
    <phoneticPr fontId="1"/>
  </si>
  <si>
    <t>備考</t>
    <rPh sb="0" eb="2">
      <t>ビコ</t>
    </rPh>
    <phoneticPr fontId="1"/>
  </si>
  <si>
    <t>金額</t>
    <rPh sb="0" eb="2">
      <t>キンガk</t>
    </rPh>
    <phoneticPr fontId="1"/>
  </si>
  <si>
    <t>例</t>
    <rPh sb="0" eb="1">
      <t>れい</t>
    </rPh>
    <phoneticPr fontId="1" type="Hiragana"/>
  </si>
  <si>
    <t>一般</t>
    <rPh sb="0" eb="2">
      <t>イッパn</t>
    </rPh>
    <phoneticPr fontId="1"/>
  </si>
  <si>
    <t>控え1</t>
    <rPh sb="0" eb="1">
      <t>ヒカ</t>
    </rPh>
    <phoneticPr fontId="1"/>
  </si>
  <si>
    <t>控え2</t>
    <rPh sb="0" eb="1">
      <t>ヒカ</t>
    </rPh>
    <phoneticPr fontId="1"/>
  </si>
  <si>
    <t>代表者情報</t>
    <rPh sb="0" eb="3">
      <t>ダイヒョウシャ</t>
    </rPh>
    <rPh sb="3" eb="5">
      <t>ジョウホウ</t>
    </rPh>
    <phoneticPr fontId="1"/>
  </si>
  <si>
    <t>リレークラス</t>
    <phoneticPr fontId="1"/>
  </si>
  <si>
    <t>個人クラス</t>
    <rPh sb="0" eb="2">
      <t>コジン</t>
    </rPh>
    <phoneticPr fontId="1"/>
  </si>
  <si>
    <t>記入部分</t>
    <rPh sb="0" eb="2">
      <t>キニュウ</t>
    </rPh>
    <rPh sb="2" eb="4">
      <t>ブブン</t>
    </rPh>
    <phoneticPr fontId="1"/>
  </si>
  <si>
    <t>選択部分</t>
    <rPh sb="0" eb="2">
      <t>センタク</t>
    </rPh>
    <rPh sb="2" eb="4">
      <t>ブブン</t>
    </rPh>
    <phoneticPr fontId="1"/>
  </si>
  <si>
    <t>高校生以下</t>
    <rPh sb="0" eb="3">
      <t>コウコウセイ</t>
    </rPh>
    <rPh sb="3" eb="5">
      <t>イカ</t>
    </rPh>
    <phoneticPr fontId="1"/>
  </si>
  <si>
    <t>リレークラス
金額</t>
    <rPh sb="7" eb="9">
      <t>キンガク</t>
    </rPh>
    <phoneticPr fontId="1"/>
  </si>
  <si>
    <t>個人クラス
金額</t>
    <rPh sb="0" eb="2">
      <t>コジン</t>
    </rPh>
    <rPh sb="6" eb="8">
      <t>キンガク</t>
    </rPh>
    <phoneticPr fontId="1"/>
  </si>
  <si>
    <t>朱雀 太郎</t>
    <rPh sb="0" eb="2">
      <t>すざく</t>
    </rPh>
    <rPh sb="3" eb="5">
      <t>たろ</t>
    </rPh>
    <phoneticPr fontId="1" type="Hiragana"/>
  </si>
  <si>
    <t>白虎 次郎</t>
    <rPh sb="0" eb="2">
      <t>びゃっこ</t>
    </rPh>
    <rPh sb="3" eb="5">
      <t>じろう</t>
    </rPh>
    <phoneticPr fontId="1" type="Hiragana"/>
  </si>
  <si>
    <t>玄武 花子</t>
    <rPh sb="0" eb="2">
      <t>げんぶ</t>
    </rPh>
    <rPh sb="3" eb="5">
      <t>はなこ</t>
    </rPh>
    <phoneticPr fontId="1" type="Hiragana"/>
  </si>
  <si>
    <t>青龍 三郎</t>
    <rPh sb="0" eb="2">
      <t>せいりゅう</t>
    </rPh>
    <rPh sb="3" eb="5">
      <t>さぶろう</t>
    </rPh>
    <phoneticPr fontId="1" type="Hiragana"/>
  </si>
  <si>
    <t>一般</t>
    <rPh sb="0" eb="2">
      <t>イッパン</t>
    </rPh>
    <phoneticPr fontId="1"/>
  </si>
  <si>
    <t>女</t>
    <rPh sb="0" eb="1">
      <t>オンナ</t>
    </rPh>
    <phoneticPr fontId="1"/>
  </si>
  <si>
    <t>四神OLC</t>
    <rPh sb="0" eb="1">
      <t>よん</t>
    </rPh>
    <rPh sb="1" eb="2">
      <t>かみ</t>
    </rPh>
    <phoneticPr fontId="1" type="Hiragana"/>
  </si>
  <si>
    <t>朱雀 太郎</t>
    <rPh sb="0" eb="2">
      <t>すざく</t>
    </rPh>
    <rPh sb="3" eb="5">
      <t>たろう</t>
    </rPh>
    <phoneticPr fontId="1" type="Hiragana"/>
  </si>
  <si>
    <t>四神OLC</t>
    <rPh sb="0" eb="2">
      <t>しじん</t>
    </rPh>
    <phoneticPr fontId="1" type="Hiragana"/>
  </si>
  <si>
    <t>OMA</t>
    <phoneticPr fontId="1"/>
  </si>
  <si>
    <t>IAL</t>
    <phoneticPr fontId="1"/>
  </si>
  <si>
    <t>所属名（15文字以内）</t>
    <rPh sb="0" eb="2">
      <t>ショゾク</t>
    </rPh>
    <rPh sb="6" eb="10">
      <t>モj</t>
    </rPh>
    <phoneticPr fontId="1"/>
  </si>
  <si>
    <t>振込金額合計</t>
    <rPh sb="0" eb="4">
      <t>フリコミキンガク</t>
    </rPh>
    <rPh sb="4" eb="6">
      <t>ゴウケイ</t>
    </rPh>
    <phoneticPr fontId="3"/>
  </si>
  <si>
    <t>振込名義人</t>
    <rPh sb="0" eb="2">
      <t>フリコミ</t>
    </rPh>
    <rPh sb="2" eb="4">
      <t>メイギ</t>
    </rPh>
    <rPh sb="4" eb="5">
      <t>ヒト</t>
    </rPh>
    <phoneticPr fontId="3"/>
  </si>
  <si>
    <t>振込元金融機関名</t>
    <rPh sb="0" eb="2">
      <t>フリコミ</t>
    </rPh>
    <rPh sb="2" eb="3">
      <t>モト</t>
    </rPh>
    <rPh sb="3" eb="5">
      <t>キンユウ</t>
    </rPh>
    <rPh sb="5" eb="7">
      <t>キカン</t>
    </rPh>
    <rPh sb="7" eb="8">
      <t>メイ</t>
    </rPh>
    <phoneticPr fontId="1"/>
  </si>
  <si>
    <t>振込日</t>
    <rPh sb="0" eb="2">
      <t>フリコミ</t>
    </rPh>
    <rPh sb="2" eb="3">
      <t>ヒ</t>
    </rPh>
    <phoneticPr fontId="3"/>
  </si>
  <si>
    <t>e-mailアドレス</t>
    <phoneticPr fontId="1"/>
  </si>
  <si>
    <t>リレークラス</t>
    <phoneticPr fontId="1"/>
  </si>
  <si>
    <t>プログラム、成績表</t>
    <rPh sb="6" eb="9">
      <t>セイセキヒョウ</t>
    </rPh>
    <phoneticPr fontId="1"/>
  </si>
  <si>
    <t>プログラム</t>
    <phoneticPr fontId="1"/>
  </si>
  <si>
    <t>成績表</t>
    <rPh sb="0" eb="3">
      <t>セイセキヒョウ</t>
    </rPh>
    <phoneticPr fontId="1"/>
  </si>
  <si>
    <t>自動計算</t>
    <rPh sb="0" eb="4">
      <t>ジド</t>
    </rPh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</si>
  <si>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</si>
  <si>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</si>
  <si>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※プログラム、成績表は、代表者住所へ1部発送します。</t>
    <rPh sb="7" eb="10">
      <t>セイセキヒョウ</t>
    </rPh>
    <rPh sb="12" eb="15">
      <t>ダイヒョウシャ</t>
    </rPh>
    <rPh sb="15" eb="17">
      <t>ジュウショ</t>
    </rPh>
    <rPh sb="19" eb="20">
      <t>ブ</t>
    </rPh>
    <rPh sb="20" eb="22">
      <t>ハッソウ</t>
    </rPh>
    <phoneticPr fontId="1"/>
  </si>
  <si>
    <t>参加区分</t>
    <rPh sb="0" eb="2">
      <t>さんか</t>
    </rPh>
    <rPh sb="2" eb="4">
      <t>くぶん</t>
    </rPh>
    <phoneticPr fontId="1" type="Hiragana"/>
  </si>
  <si>
    <t>大学学部生</t>
    <rPh sb="0" eb="2">
      <t>ダイガク</t>
    </rPh>
    <rPh sb="2" eb="4">
      <t>ガクブ</t>
    </rPh>
    <rPh sb="4" eb="5">
      <t>セイ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</si>
  <si>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</si>
  <si>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</si>
  <si>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大学学部生</t>
    <rPh sb="0" eb="2">
      <t>ダイガク</t>
    </rPh>
    <rPh sb="2" eb="5">
      <t>ガクブセイ</t>
    </rPh>
    <phoneticPr fontId="1"/>
  </si>
  <si>
    <t>MA</t>
    <phoneticPr fontId="1"/>
  </si>
  <si>
    <t>WA</t>
    <phoneticPr fontId="1"/>
  </si>
  <si>
    <t>MJ</t>
    <phoneticPr fontId="1"/>
  </si>
  <si>
    <t>WJ</t>
    <phoneticPr fontId="1"/>
  </si>
  <si>
    <t>MS</t>
    <phoneticPr fontId="1"/>
  </si>
  <si>
    <t>WS</t>
    <phoneticPr fontId="1"/>
  </si>
  <si>
    <t>MV</t>
    <phoneticPr fontId="1"/>
  </si>
  <si>
    <t>XV</t>
    <phoneticPr fontId="1"/>
  </si>
  <si>
    <t>OMA</t>
    <phoneticPr fontId="1"/>
  </si>
  <si>
    <t>OWA</t>
    <phoneticPr fontId="1"/>
  </si>
  <si>
    <t>OMJ</t>
    <phoneticPr fontId="1"/>
  </si>
  <si>
    <t>OWJ</t>
    <phoneticPr fontId="1"/>
  </si>
  <si>
    <t>OMS</t>
    <phoneticPr fontId="1"/>
  </si>
  <si>
    <t>OWS</t>
    <phoneticPr fontId="1"/>
  </si>
  <si>
    <t>OMV</t>
    <phoneticPr fontId="1"/>
  </si>
  <si>
    <t>B</t>
    <phoneticPr fontId="1"/>
  </si>
  <si>
    <t>MIX</t>
    <phoneticPr fontId="1"/>
  </si>
  <si>
    <t>このエリアは</t>
    <phoneticPr fontId="1"/>
  </si>
  <si>
    <t>非表示にします</t>
    <rPh sb="0" eb="3">
      <t>ヒヒョウジ</t>
    </rPh>
    <phoneticPr fontId="1"/>
  </si>
  <si>
    <t>IAL</t>
    <phoneticPr fontId="1"/>
  </si>
  <si>
    <t>IAS</t>
    <phoneticPr fontId="1"/>
  </si>
  <si>
    <t>IB</t>
    <phoneticPr fontId="1"/>
  </si>
  <si>
    <t>N</t>
    <phoneticPr fontId="1"/>
  </si>
  <si>
    <t>このエリアは非表示にします</t>
    <rPh sb="6" eb="9">
      <t>ヒヒョウジ</t>
    </rPh>
    <phoneticPr fontId="1"/>
  </si>
  <si>
    <t>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</si>
</sst>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&quot;¥&quot;#,##0_);[Red]\(&quot;¥&quot;#,##0\)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0" borderId="0"/>
  </cellStyleXfs>
  <cellXfs count="137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1" applyFont="1">
      <alignment vertical="center"/>
    </xf>
    <xf numFmtId="0" fontId="2" fillId="0" borderId="0" xfId="1" applyAlignment="1">
      <alignment vertical="center"/>
    </xf>
    <xf numFmtId="0" fontId="2" fillId="0" borderId="0" xfId="1" applyFill="1" applyBorder="1">
      <alignment vertical="center"/>
    </xf>
    <xf numFmtId="0" fontId="2" fillId="0" borderId="0" xfId="1" applyFont="1">
      <alignment vertical="center"/>
    </xf>
    <xf numFmtId="0" fontId="2" fillId="0" borderId="0" xfId="1" applyFont="1" applyFill="1" applyBorder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8" fillId="0" borderId="0" xfId="0" applyFont="1" applyFill="1">
      <alignment vertical="center"/>
    </xf>
    <xf numFmtId="0" fontId="6" fillId="0" borderId="0" xfId="2" applyFill="1"/>
    <xf numFmtId="0" fontId="6" fillId="0" borderId="0" xfId="2" applyFill="1" applyAlignment="1"/>
    <xf numFmtId="0" fontId="6" fillId="0" borderId="4" xfId="2" applyFill="1" applyBorder="1" applyAlignment="1">
      <alignment horizontal="center"/>
    </xf>
    <xf numFmtId="0" fontId="6" fillId="0" borderId="6" xfId="2" applyFill="1" applyBorder="1" applyAlignment="1">
      <alignment horizontal="center"/>
    </xf>
    <xf numFmtId="0" fontId="6" fillId="0" borderId="1" xfId="2" applyFill="1" applyBorder="1" applyAlignment="1">
      <alignment horizontal="center"/>
    </xf>
    <xf numFmtId="0" fontId="6" fillId="3" borderId="1" xfId="2" applyFill="1" applyBorder="1" applyAlignment="1"/>
    <xf numFmtId="0" fontId="6" fillId="2" borderId="1" xfId="2" applyFill="1" applyBorder="1" applyAlignment="1"/>
    <xf numFmtId="0" fontId="6" fillId="4" borderId="1" xfId="2" applyFill="1" applyBorder="1" applyAlignment="1"/>
    <xf numFmtId="0" fontId="7" fillId="3" borderId="6" xfId="2" applyFont="1" applyFill="1" applyBorder="1" applyAlignment="1" applyProtection="1">
      <alignment horizontal="center"/>
    </xf>
    <xf numFmtId="0" fontId="7" fillId="3" borderId="6" xfId="2" applyFont="1" applyFill="1" applyBorder="1" applyProtection="1"/>
    <xf numFmtId="14" fontId="7" fillId="3" borderId="6" xfId="2" applyNumberFormat="1" applyFont="1" applyFill="1" applyBorder="1" applyProtection="1"/>
    <xf numFmtId="0" fontId="7" fillId="3" borderId="6" xfId="2" applyFont="1" applyFill="1" applyBorder="1" applyProtection="1">
      <protection hidden="1"/>
    </xf>
    <xf numFmtId="0" fontId="7" fillId="3" borderId="1" xfId="2" applyFont="1" applyFill="1" applyBorder="1" applyAlignment="1" applyProtection="1">
      <alignment horizontal="center"/>
    </xf>
    <xf numFmtId="0" fontId="7" fillId="3" borderId="1" xfId="2" applyFont="1" applyFill="1" applyBorder="1" applyProtection="1"/>
    <xf numFmtId="14" fontId="7" fillId="3" borderId="1" xfId="2" applyNumberFormat="1" applyFont="1" applyFill="1" applyBorder="1" applyProtection="1"/>
    <xf numFmtId="0" fontId="7" fillId="3" borderId="1" xfId="2" applyFont="1" applyFill="1" applyBorder="1" applyProtection="1">
      <protection hidden="1"/>
    </xf>
    <xf numFmtId="0" fontId="6" fillId="2" borderId="6" xfId="2" applyFill="1" applyBorder="1" applyProtection="1">
      <protection locked="0"/>
    </xf>
    <xf numFmtId="14" fontId="6" fillId="2" borderId="6" xfId="2" applyNumberFormat="1" applyFill="1" applyBorder="1" applyProtection="1">
      <protection locked="0"/>
    </xf>
    <xf numFmtId="0" fontId="6" fillId="2" borderId="1" xfId="2" applyFill="1" applyBorder="1" applyProtection="1">
      <protection locked="0"/>
    </xf>
    <xf numFmtId="14" fontId="6" fillId="2" borderId="1" xfId="2" applyNumberFormat="1" applyFill="1" applyBorder="1" applyProtection="1">
      <protection locked="0"/>
    </xf>
    <xf numFmtId="0" fontId="6" fillId="2" borderId="4" xfId="2" applyFill="1" applyBorder="1" applyProtection="1">
      <protection locked="0"/>
    </xf>
    <xf numFmtId="14" fontId="6" fillId="2" borderId="4" xfId="2" applyNumberFormat="1" applyFill="1" applyBorder="1" applyProtection="1">
      <protection locked="0"/>
    </xf>
    <xf numFmtId="0" fontId="6" fillId="3" borderId="1" xfId="2" applyFill="1" applyBorder="1" applyProtection="1">
      <protection hidden="1"/>
    </xf>
    <xf numFmtId="0" fontId="6" fillId="0" borderId="1" xfId="2" applyFill="1" applyBorder="1" applyAlignment="1">
      <alignment vertical="center" wrapText="1"/>
    </xf>
    <xf numFmtId="0" fontId="6" fillId="3" borderId="10" xfId="2" applyFill="1" applyBorder="1" applyProtection="1">
      <protection hidden="1"/>
    </xf>
    <xf numFmtId="0" fontId="6" fillId="3" borderId="4" xfId="2" applyFill="1" applyBorder="1" applyProtection="1">
      <protection hidden="1"/>
    </xf>
    <xf numFmtId="0" fontId="6" fillId="0" borderId="0" xfId="2" applyFill="1" applyBorder="1" applyAlignment="1" applyProtection="1">
      <alignment horizontal="center" vertical="center"/>
      <protection hidden="1"/>
    </xf>
    <xf numFmtId="0" fontId="6" fillId="0" borderId="10" xfId="2" applyFill="1" applyBorder="1" applyAlignment="1">
      <alignment horizontal="center"/>
    </xf>
    <xf numFmtId="0" fontId="6" fillId="2" borderId="10" xfId="2" applyFill="1" applyBorder="1" applyProtection="1">
      <protection locked="0"/>
    </xf>
    <xf numFmtId="14" fontId="6" fillId="2" borderId="10" xfId="2" applyNumberFormat="1" applyFill="1" applyBorder="1" applyProtection="1">
      <protection locked="0"/>
    </xf>
    <xf numFmtId="0" fontId="7" fillId="3" borderId="14" xfId="2" applyFont="1" applyFill="1" applyBorder="1" applyAlignment="1" applyProtection="1">
      <alignment horizontal="center"/>
    </xf>
    <xf numFmtId="0" fontId="7" fillId="3" borderId="14" xfId="2" applyFont="1" applyFill="1" applyBorder="1" applyProtection="1"/>
    <xf numFmtId="14" fontId="7" fillId="3" borderId="14" xfId="2" applyNumberFormat="1" applyFont="1" applyFill="1" applyBorder="1" applyProtection="1"/>
    <xf numFmtId="0" fontId="6" fillId="0" borderId="10" xfId="2" applyFill="1" applyBorder="1" applyAlignment="1">
      <alignment vertical="center" wrapText="1"/>
    </xf>
    <xf numFmtId="0" fontId="7" fillId="3" borderId="12" xfId="2" applyFont="1" applyFill="1" applyBorder="1" applyAlignment="1" applyProtection="1">
      <alignment horizontal="center" vertical="center" wrapText="1"/>
    </xf>
    <xf numFmtId="0" fontId="7" fillId="3" borderId="12" xfId="2" applyFont="1" applyFill="1" applyBorder="1" applyProtection="1"/>
    <xf numFmtId="14" fontId="7" fillId="3" borderId="12" xfId="2" applyNumberFormat="1" applyFont="1" applyFill="1" applyBorder="1" applyProtection="1"/>
    <xf numFmtId="0" fontId="7" fillId="3" borderId="12" xfId="2" applyFont="1" applyFill="1" applyBorder="1" applyAlignment="1" applyProtection="1">
      <alignment horizontal="center"/>
    </xf>
    <xf numFmtId="0" fontId="7" fillId="3" borderId="12" xfId="2" applyFont="1" applyFill="1" applyBorder="1" applyAlignment="1" applyProtection="1">
      <alignment horizontal="center"/>
      <protection locked="0"/>
    </xf>
    <xf numFmtId="0" fontId="6" fillId="2" borderId="10" xfId="2" applyFill="1" applyBorder="1" applyAlignment="1" applyProtection="1">
      <alignment horizontal="center"/>
      <protection locked="0"/>
    </xf>
    <xf numFmtId="0" fontId="6" fillId="2" borderId="1" xfId="2" applyFill="1" applyBorder="1" applyAlignment="1" applyProtection="1">
      <alignment horizontal="center"/>
      <protection locked="0"/>
    </xf>
    <xf numFmtId="0" fontId="6" fillId="2" borderId="4" xfId="2" applyFill="1" applyBorder="1" applyAlignment="1" applyProtection="1">
      <alignment horizontal="center"/>
      <protection locked="0"/>
    </xf>
    <xf numFmtId="0" fontId="6" fillId="2" borderId="6" xfId="2" applyFill="1" applyBorder="1" applyAlignment="1" applyProtection="1">
      <alignment horizontal="center"/>
      <protection locked="0"/>
    </xf>
    <xf numFmtId="0" fontId="7" fillId="3" borderId="6" xfId="2" applyFont="1" applyFill="1" applyBorder="1" applyAlignment="1" applyProtection="1">
      <alignment horizontal="center"/>
      <protection locked="0"/>
    </xf>
    <xf numFmtId="0" fontId="7" fillId="3" borderId="1" xfId="2" applyFont="1" applyFill="1" applyBorder="1" applyAlignment="1" applyProtection="1">
      <alignment horizontal="center"/>
      <protection locked="0"/>
    </xf>
    <xf numFmtId="0" fontId="7" fillId="3" borderId="14" xfId="2" applyFont="1" applyFill="1" applyBorder="1" applyAlignment="1" applyProtection="1">
      <alignment horizontal="center"/>
      <protection locked="0"/>
    </xf>
    <xf numFmtId="0" fontId="6" fillId="4" borderId="10" xfId="2" applyFill="1" applyBorder="1" applyAlignment="1" applyProtection="1">
      <alignment horizontal="center"/>
      <protection locked="0"/>
    </xf>
    <xf numFmtId="0" fontId="6" fillId="4" borderId="1" xfId="2" applyFill="1" applyBorder="1" applyAlignment="1" applyProtection="1">
      <alignment horizontal="center"/>
      <protection locked="0"/>
    </xf>
    <xf numFmtId="0" fontId="6" fillId="4" borderId="4" xfId="2" applyFill="1" applyBorder="1" applyAlignment="1" applyProtection="1">
      <alignment horizontal="center"/>
      <protection locked="0"/>
    </xf>
    <xf numFmtId="0" fontId="6" fillId="4" borderId="6" xfId="2" applyFill="1" applyBorder="1" applyAlignment="1" applyProtection="1">
      <alignment horizontal="center"/>
      <protection locked="0"/>
    </xf>
    <xf numFmtId="0" fontId="7" fillId="3" borderId="12" xfId="2" applyFont="1" applyFill="1" applyBorder="1" applyProtection="1">
      <protection hidden="1"/>
    </xf>
    <xf numFmtId="0" fontId="7" fillId="3" borderId="14" xfId="2" applyFont="1" applyFill="1" applyBorder="1" applyProtection="1">
      <protection hidden="1"/>
    </xf>
    <xf numFmtId="0" fontId="4" fillId="2" borderId="1" xfId="1" applyFont="1" applyFill="1" applyBorder="1">
      <alignment vertical="center"/>
    </xf>
    <xf numFmtId="0" fontId="2" fillId="4" borderId="1" xfId="1" applyFont="1" applyFill="1" applyBorder="1">
      <alignment vertical="center"/>
    </xf>
    <xf numFmtId="0" fontId="2" fillId="3" borderId="1" xfId="1" applyFont="1" applyFill="1" applyBorder="1">
      <alignment vertical="center"/>
    </xf>
    <xf numFmtId="0" fontId="2" fillId="0" borderId="0" xfId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1" xfId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176" fontId="2" fillId="0" borderId="11" xfId="1" applyNumberFormat="1" applyFont="1" applyBorder="1" applyAlignment="1">
      <alignment horizontal="center" vertical="center"/>
    </xf>
    <xf numFmtId="0" fontId="2" fillId="0" borderId="0" xfId="1" applyFill="1" applyBorder="1" applyAlignment="1" applyProtection="1">
      <alignment horizontal="left" vertical="center"/>
      <protection locked="0"/>
    </xf>
    <xf numFmtId="0" fontId="2" fillId="2" borderId="1" xfId="1" applyFill="1" applyBorder="1" applyAlignment="1" applyProtection="1">
      <alignment horizontal="left" vertical="center"/>
      <protection locked="0"/>
    </xf>
    <xf numFmtId="0" fontId="2" fillId="2" borderId="1" xfId="1" applyFill="1" applyBorder="1" applyProtection="1">
      <alignment vertical="center"/>
      <protection locked="0"/>
    </xf>
    <xf numFmtId="176" fontId="2" fillId="2" borderId="1" xfId="1" applyNumberFormat="1" applyFont="1" applyFill="1" applyBorder="1" applyProtection="1">
      <alignment vertical="center"/>
      <protection locked="0"/>
    </xf>
    <xf numFmtId="0" fontId="2" fillId="2" borderId="10" xfId="1" applyFill="1" applyBorder="1" applyProtection="1">
      <alignment vertical="center"/>
      <protection locked="0"/>
    </xf>
    <xf numFmtId="0" fontId="2" fillId="4" borderId="1" xfId="1" applyFill="1" applyBorder="1" applyAlignment="1" applyProtection="1">
      <alignment horizontal="right" vertical="center"/>
      <protection locked="0"/>
    </xf>
    <xf numFmtId="0" fontId="0" fillId="5" borderId="0" xfId="0" applyFill="1">
      <alignment vertical="center"/>
    </xf>
    <xf numFmtId="0" fontId="0" fillId="5" borderId="0" xfId="0" applyFont="1" applyFill="1" applyBorder="1" applyAlignment="1">
      <alignment vertical="center" wrapText="1"/>
    </xf>
    <xf numFmtId="0" fontId="0" fillId="5" borderId="0" xfId="0" applyFill="1" applyAlignment="1">
      <alignment horizontal="center" vertical="center"/>
    </xf>
    <xf numFmtId="0" fontId="6" fillId="5" borderId="0" xfId="2" applyFill="1" applyBorder="1" applyAlignment="1">
      <alignment horizontal="center"/>
    </xf>
    <xf numFmtId="0" fontId="6" fillId="4" borderId="10" xfId="2" applyFill="1" applyBorder="1" applyAlignment="1" applyProtection="1">
      <alignment horizontal="center" vertical="center"/>
      <protection locked="0"/>
    </xf>
    <xf numFmtId="0" fontId="6" fillId="4" borderId="1" xfId="2" applyFill="1" applyBorder="1" applyAlignment="1" applyProtection="1">
      <alignment horizontal="center" vertical="center"/>
      <protection locked="0"/>
    </xf>
    <xf numFmtId="177" fontId="11" fillId="3" borderId="12" xfId="0" applyNumberFormat="1" applyFont="1" applyFill="1" applyBorder="1" applyAlignment="1">
      <alignment vertical="center"/>
    </xf>
    <xf numFmtId="177" fontId="7" fillId="0" borderId="0" xfId="2" applyNumberFormat="1" applyFont="1" applyFill="1" applyBorder="1" applyAlignment="1" applyProtection="1">
      <alignment vertical="center"/>
      <protection hidden="1"/>
    </xf>
    <xf numFmtId="177" fontId="6" fillId="0" borderId="0" xfId="2" applyNumberFormat="1" applyFill="1" applyBorder="1" applyAlignment="1" applyProtection="1">
      <alignment vertical="center"/>
      <protection hidden="1"/>
    </xf>
    <xf numFmtId="0" fontId="0" fillId="5" borderId="1" xfId="0" applyFill="1" applyBorder="1">
      <alignment vertical="center"/>
    </xf>
    <xf numFmtId="177" fontId="2" fillId="3" borderId="1" xfId="0" applyNumberFormat="1" applyFont="1" applyFill="1" applyBorder="1" applyAlignment="1">
      <alignment vertical="center"/>
    </xf>
    <xf numFmtId="0" fontId="6" fillId="0" borderId="4" xfId="2" applyFill="1" applyBorder="1" applyAlignment="1">
      <alignment horizontal="center" vertical="center"/>
    </xf>
    <xf numFmtId="0" fontId="6" fillId="0" borderId="4" xfId="2" applyFill="1" applyBorder="1" applyAlignment="1">
      <alignment horizontal="center" vertical="center" wrapText="1"/>
    </xf>
    <xf numFmtId="0" fontId="6" fillId="0" borderId="0" xfId="2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6" fillId="2" borderId="10" xfId="2" applyFill="1" applyBorder="1" applyAlignment="1" applyProtection="1">
      <alignment wrapText="1"/>
      <protection locked="0"/>
    </xf>
    <xf numFmtId="0" fontId="6" fillId="2" borderId="1" xfId="2" applyFill="1" applyBorder="1" applyAlignment="1" applyProtection="1">
      <alignment wrapText="1"/>
      <protection locked="0"/>
    </xf>
    <xf numFmtId="0" fontId="2" fillId="5" borderId="1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2" applyFill="1" applyBorder="1" applyAlignment="1">
      <alignment horizontal="right"/>
    </xf>
    <xf numFmtId="14" fontId="13" fillId="0" borderId="0" xfId="0" applyNumberFormat="1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 vertical="center"/>
    </xf>
    <xf numFmtId="14" fontId="13" fillId="5" borderId="0" xfId="0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vertical="center"/>
    </xf>
    <xf numFmtId="0" fontId="6" fillId="4" borderId="10" xfId="2" applyFill="1" applyBorder="1" applyAlignment="1" applyProtection="1">
      <alignment horizontal="center" vertical="center" wrapText="1"/>
      <protection locked="0"/>
    </xf>
    <xf numFmtId="0" fontId="6" fillId="4" borderId="1" xfId="2" applyFill="1" applyBorder="1" applyAlignment="1" applyProtection="1">
      <alignment horizontal="center" vertical="center" wrapText="1"/>
      <protection locked="0"/>
    </xf>
    <xf numFmtId="177" fontId="2" fillId="3" borderId="1" xfId="1" applyNumberFormat="1" applyFill="1" applyBorder="1" applyAlignment="1" applyProtection="1">
      <alignment vertical="center"/>
    </xf>
    <xf numFmtId="177" fontId="10" fillId="3" borderId="2" xfId="1" applyNumberFormat="1" applyFont="1" applyFill="1" applyBorder="1" applyProtection="1">
      <alignment vertical="center"/>
    </xf>
    <xf numFmtId="0" fontId="9" fillId="0" borderId="15" xfId="1" applyFont="1" applyBorder="1" applyAlignment="1">
      <alignment horizontal="left" vertical="center" wrapText="1"/>
    </xf>
    <xf numFmtId="0" fontId="6" fillId="0" borderId="5" xfId="2" applyFill="1" applyBorder="1" applyAlignment="1">
      <alignment horizontal="center" vertical="center" wrapText="1"/>
    </xf>
    <xf numFmtId="0" fontId="6" fillId="0" borderId="3" xfId="2" applyFill="1" applyBorder="1" applyAlignment="1">
      <alignment horizontal="center" vertical="center" wrapText="1"/>
    </xf>
    <xf numFmtId="0" fontId="6" fillId="0" borderId="7" xfId="2" applyFill="1" applyBorder="1" applyAlignment="1">
      <alignment horizontal="center" vertical="center" wrapText="1"/>
    </xf>
    <xf numFmtId="0" fontId="6" fillId="4" borderId="5" xfId="2" applyFill="1" applyBorder="1" applyAlignment="1" applyProtection="1">
      <alignment horizontal="center" vertical="center" wrapText="1"/>
      <protection locked="0"/>
    </xf>
    <xf numFmtId="0" fontId="6" fillId="4" borderId="3" xfId="2" applyFill="1" applyBorder="1" applyAlignment="1" applyProtection="1">
      <alignment horizontal="center" vertical="center" wrapText="1"/>
      <protection locked="0"/>
    </xf>
    <xf numFmtId="0" fontId="6" fillId="4" borderId="7" xfId="2" applyFill="1" applyBorder="1" applyAlignment="1" applyProtection="1">
      <alignment horizontal="center" vertical="center" wrapText="1"/>
      <protection locked="0"/>
    </xf>
    <xf numFmtId="0" fontId="6" fillId="2" borderId="5" xfId="2" applyFill="1" applyBorder="1" applyAlignment="1" applyProtection="1">
      <alignment horizontal="center" vertical="center" wrapText="1"/>
      <protection locked="0"/>
    </xf>
    <xf numFmtId="0" fontId="6" fillId="2" borderId="3" xfId="2" applyFill="1" applyBorder="1" applyAlignment="1" applyProtection="1">
      <alignment horizontal="center" vertical="center" wrapText="1"/>
      <protection locked="0"/>
    </xf>
    <xf numFmtId="0" fontId="6" fillId="2" borderId="7" xfId="2" applyFill="1" applyBorder="1" applyAlignment="1" applyProtection="1">
      <alignment horizontal="center" vertical="center" wrapText="1"/>
      <protection locked="0"/>
    </xf>
    <xf numFmtId="177" fontId="6" fillId="3" borderId="3" xfId="2" applyNumberFormat="1" applyFill="1" applyBorder="1" applyAlignment="1" applyProtection="1">
      <alignment vertical="center"/>
      <protection hidden="1"/>
    </xf>
    <xf numFmtId="177" fontId="6" fillId="3" borderId="7" xfId="2" applyNumberFormat="1" applyFill="1" applyBorder="1" applyAlignment="1" applyProtection="1">
      <alignment vertical="center"/>
      <protection hidden="1"/>
    </xf>
    <xf numFmtId="177" fontId="12" fillId="3" borderId="8" xfId="2" applyNumberFormat="1" applyFont="1" applyFill="1" applyBorder="1" applyAlignment="1" applyProtection="1">
      <alignment horizontal="center" vertical="center"/>
      <protection hidden="1"/>
    </xf>
    <xf numFmtId="177" fontId="12" fillId="3" borderId="9" xfId="2" applyNumberFormat="1" applyFont="1" applyFill="1" applyBorder="1" applyAlignment="1" applyProtection="1">
      <alignment horizontal="center" vertical="center"/>
      <protection hidden="1"/>
    </xf>
    <xf numFmtId="177" fontId="7" fillId="3" borderId="5" xfId="2" applyNumberFormat="1" applyFont="1" applyFill="1" applyBorder="1" applyAlignment="1" applyProtection="1">
      <alignment vertical="center"/>
      <protection hidden="1"/>
    </xf>
    <xf numFmtId="177" fontId="7" fillId="3" borderId="3" xfId="2" applyNumberFormat="1" applyFont="1" applyFill="1" applyBorder="1" applyAlignment="1" applyProtection="1">
      <alignment vertical="center"/>
      <protection hidden="1"/>
    </xf>
    <xf numFmtId="177" fontId="7" fillId="3" borderId="13" xfId="2" applyNumberFormat="1" applyFont="1" applyFill="1" applyBorder="1" applyAlignment="1" applyProtection="1">
      <alignment vertical="center"/>
      <protection hidden="1"/>
    </xf>
    <xf numFmtId="0" fontId="6" fillId="0" borderId="8" xfId="2" applyFill="1" applyBorder="1" applyAlignment="1">
      <alignment horizontal="center" vertical="center" wrapText="1"/>
    </xf>
    <xf numFmtId="0" fontId="6" fillId="0" borderId="9" xfId="2" applyFill="1" applyBorder="1" applyAlignment="1">
      <alignment horizontal="center" vertical="center"/>
    </xf>
    <xf numFmtId="0" fontId="6" fillId="2" borderId="16" xfId="2" applyFill="1" applyBorder="1" applyAlignment="1" applyProtection="1">
      <alignment horizontal="center" vertical="center" wrapText="1"/>
      <protection locked="0"/>
    </xf>
    <xf numFmtId="0" fontId="7" fillId="3" borderId="5" xfId="2" applyFont="1" applyFill="1" applyBorder="1" applyAlignment="1" applyProtection="1">
      <alignment horizontal="center" vertical="center" wrapText="1"/>
    </xf>
    <xf numFmtId="0" fontId="7" fillId="3" borderId="3" xfId="2" applyFont="1" applyFill="1" applyBorder="1" applyAlignment="1" applyProtection="1">
      <alignment horizontal="center" vertical="center" wrapText="1"/>
    </xf>
    <xf numFmtId="0" fontId="7" fillId="3" borderId="13" xfId="2" applyFont="1" applyFill="1" applyBorder="1" applyAlignment="1" applyProtection="1">
      <alignment horizontal="center" vertical="center" wrapText="1"/>
    </xf>
    <xf numFmtId="0" fontId="7" fillId="3" borderId="5" xfId="2" applyFont="1" applyFill="1" applyBorder="1" applyAlignment="1" applyProtection="1">
      <alignment horizontal="center" vertical="center"/>
    </xf>
    <xf numFmtId="0" fontId="7" fillId="3" borderId="3" xfId="2" applyFont="1" applyFill="1" applyBorder="1" applyAlignment="1" applyProtection="1">
      <alignment horizontal="center" vertical="center"/>
    </xf>
    <xf numFmtId="0" fontId="7" fillId="3" borderId="13" xfId="2" applyFont="1" applyFill="1" applyBorder="1" applyAlignment="1" applyProtection="1">
      <alignment horizontal="center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10</xdr:col>
      <xdr:colOff>127635</xdr:colOff>
      <xdr:row>4</xdr:row>
      <xdr:rowOff>32385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171450"/>
          <a:ext cx="16230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5</xdr:row>
      <xdr:rowOff>9525</xdr:rowOff>
    </xdr:from>
    <xdr:to>
      <xdr:col>11</xdr:col>
      <xdr:colOff>596265</xdr:colOff>
      <xdr:row>7</xdr:row>
      <xdr:rowOff>76200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895350"/>
          <a:ext cx="390144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1</xdr:row>
      <xdr:rowOff>9525</xdr:rowOff>
    </xdr:from>
    <xdr:to>
      <xdr:col>16</xdr:col>
      <xdr:colOff>241935</xdr:colOff>
      <xdr:row>6</xdr:row>
      <xdr:rowOff>20955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7975" y="180975"/>
          <a:ext cx="4213860" cy="906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E29"/>
  <sheetViews>
    <sheetView tabSelected="1" workbookViewId="0">
      <selection activeCell="C12" sqref="C12"/>
    </sheetView>
  </sheetViews>
  <sheetFormatPr defaultRowHeight="13.2"/>
  <cols>
    <col min="2" max="2" width="17.6640625" customWidth="1"/>
    <col min="3" max="3" width="41.88671875" customWidth="1"/>
    <col min="5" max="5" width="0" style="80" hidden="1" customWidth="1"/>
  </cols>
  <sheetData>
    <row r="1" spans="2:5">
      <c r="B1" t="s">
        <v>0</v>
      </c>
    </row>
    <row r="2" spans="2:5">
      <c r="B2" s="9" t="s">
        <v>25</v>
      </c>
      <c r="E2" s="80" t="s">
        <v>86</v>
      </c>
    </row>
    <row r="4" spans="2:5">
      <c r="B4" s="8" t="s">
        <v>2</v>
      </c>
      <c r="C4" s="2"/>
      <c r="E4" s="80" t="s">
        <v>55</v>
      </c>
    </row>
    <row r="5" spans="2:5">
      <c r="B5" s="64"/>
      <c r="C5" s="1" t="s">
        <v>3</v>
      </c>
      <c r="E5" s="80" t="s">
        <v>56</v>
      </c>
    </row>
    <row r="6" spans="2:5" ht="6.6" customHeight="1">
      <c r="B6" s="2"/>
      <c r="C6" s="2"/>
    </row>
    <row r="7" spans="2:5">
      <c r="B7" s="65"/>
      <c r="C7" s="1" t="s">
        <v>4</v>
      </c>
    </row>
    <row r="8" spans="2:5" ht="6" customHeight="1">
      <c r="B8" s="6"/>
      <c r="C8" s="5"/>
    </row>
    <row r="9" spans="2:5">
      <c r="B9" s="66"/>
      <c r="C9" s="1" t="s">
        <v>5</v>
      </c>
    </row>
    <row r="10" spans="2:5">
      <c r="B10" s="5"/>
      <c r="C10" s="4"/>
    </row>
    <row r="11" spans="2:5">
      <c r="B11" s="7" t="s">
        <v>6</v>
      </c>
      <c r="C11" s="3"/>
    </row>
    <row r="12" spans="2:5">
      <c r="B12" s="69" t="s">
        <v>7</v>
      </c>
      <c r="C12" s="75"/>
    </row>
    <row r="13" spans="2:5">
      <c r="B13" s="70" t="s">
        <v>8</v>
      </c>
      <c r="C13" s="75"/>
    </row>
    <row r="14" spans="2:5" ht="28.2" customHeight="1">
      <c r="B14" s="69" t="s">
        <v>9</v>
      </c>
      <c r="C14" s="75"/>
    </row>
    <row r="15" spans="2:5">
      <c r="B15" s="69" t="s">
        <v>10</v>
      </c>
      <c r="C15" s="75"/>
    </row>
    <row r="16" spans="2:5">
      <c r="B16" s="69" t="s">
        <v>49</v>
      </c>
      <c r="C16" s="75"/>
    </row>
    <row r="17" spans="2:3">
      <c r="B17" s="67"/>
      <c r="C17" s="74"/>
    </row>
    <row r="18" spans="2:3">
      <c r="B18" s="68" t="s">
        <v>52</v>
      </c>
      <c r="C18" s="79"/>
    </row>
    <row r="19" spans="2:3">
      <c r="B19" s="68" t="s">
        <v>53</v>
      </c>
      <c r="C19" s="79"/>
    </row>
    <row r="20" spans="2:3">
      <c r="B20" s="111" t="s">
        <v>57</v>
      </c>
      <c r="C20" s="111"/>
    </row>
    <row r="21" spans="2:3">
      <c r="B21" s="67"/>
      <c r="C21" s="74"/>
    </row>
    <row r="22" spans="2:3">
      <c r="B22" s="68" t="s">
        <v>50</v>
      </c>
      <c r="C22" s="109">
        <f>リレークラス!D4</f>
        <v>0</v>
      </c>
    </row>
    <row r="23" spans="2:3">
      <c r="B23" s="68" t="s">
        <v>27</v>
      </c>
      <c r="C23" s="109">
        <f>個人クラス!D4</f>
        <v>0</v>
      </c>
    </row>
    <row r="24" spans="2:3">
      <c r="B24" s="68" t="s">
        <v>51</v>
      </c>
      <c r="C24" s="109">
        <f>(IF(C18="必要",1,0)+IF(C19="必要",1,0))*500</f>
        <v>0</v>
      </c>
    </row>
    <row r="25" spans="2:3" ht="13.8" thickBot="1">
      <c r="B25" s="67"/>
      <c r="C25" s="74"/>
    </row>
    <row r="26" spans="2:3" ht="28.2" customHeight="1" thickBot="1">
      <c r="B26" s="71" t="s">
        <v>45</v>
      </c>
      <c r="C26" s="110">
        <f>C22+C23+C24</f>
        <v>0</v>
      </c>
    </row>
    <row r="27" spans="2:3">
      <c r="B27" s="72" t="s">
        <v>46</v>
      </c>
      <c r="C27" s="78"/>
    </row>
    <row r="28" spans="2:3">
      <c r="B28" s="73" t="s">
        <v>47</v>
      </c>
      <c r="C28" s="77"/>
    </row>
    <row r="29" spans="2:3">
      <c r="B29" s="71" t="s">
        <v>48</v>
      </c>
      <c r="C29" s="76"/>
    </row>
  </sheetData>
  <sheetProtection sheet="1" objects="1" scenarios="1"/>
  <mergeCells count="1">
    <mergeCell ref="B20:C20"/>
  </mergeCells>
  <phoneticPr fontId="1"/>
  <dataValidations count="1">
    <dataValidation type="list" allowBlank="1" showInputMessage="1" showErrorMessage="1" sqref="C18:C19">
      <formula1>$E$4:$E$5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5"/>
  <sheetViews>
    <sheetView zoomScale="80" zoomScaleNormal="80" workbookViewId="0">
      <selection activeCell="D7" sqref="D7"/>
    </sheetView>
  </sheetViews>
  <sheetFormatPr defaultRowHeight="13.2"/>
  <cols>
    <col min="1" max="1" width="3.77734375" style="10" customWidth="1"/>
    <col min="2" max="2" width="8.88671875" style="10"/>
    <col min="3" max="3" width="12.77734375" style="10" customWidth="1"/>
    <col min="4" max="4" width="24.77734375" style="10" bestFit="1" customWidth="1"/>
    <col min="5" max="5" width="8.88671875" style="10"/>
    <col min="6" max="6" width="21.6640625" style="10" customWidth="1"/>
    <col min="7" max="7" width="14.21875" style="10" customWidth="1"/>
    <col min="8" max="8" width="9.44140625" style="10" bestFit="1" customWidth="1"/>
    <col min="9" max="9" width="12.88671875" style="10" bestFit="1" customWidth="1"/>
    <col min="10" max="10" width="8.88671875" style="10"/>
    <col min="11" max="11" width="16.88671875" style="10" customWidth="1"/>
    <col min="12" max="13" width="11.21875" style="10" customWidth="1"/>
    <col min="14" max="16" width="0" style="80" hidden="1" customWidth="1"/>
    <col min="17" max="17" width="12.88671875" style="80" hidden="1" customWidth="1"/>
    <col min="18" max="18" width="0" style="80" hidden="1" customWidth="1"/>
    <col min="19" max="16384" width="8.88671875" style="10"/>
  </cols>
  <sheetData>
    <row r="1" spans="2:18">
      <c r="C1" s="10" t="s">
        <v>0</v>
      </c>
    </row>
    <row r="2" spans="2:18">
      <c r="C2" s="11" t="s">
        <v>26</v>
      </c>
    </row>
    <row r="3" spans="2:18" ht="13.8" thickBot="1">
      <c r="N3" s="80" t="s">
        <v>80</v>
      </c>
    </row>
    <row r="4" spans="2:18" ht="14.4">
      <c r="B4" s="12"/>
      <c r="C4" s="128" t="s">
        <v>31</v>
      </c>
      <c r="D4" s="123">
        <f>SUM(L16:L65)</f>
        <v>0</v>
      </c>
      <c r="F4" s="17" t="s">
        <v>54</v>
      </c>
      <c r="G4" s="13"/>
      <c r="H4" s="12"/>
      <c r="I4" s="99"/>
      <c r="J4" s="100"/>
      <c r="K4" s="12"/>
      <c r="N4" s="80" t="s">
        <v>81</v>
      </c>
    </row>
    <row r="5" spans="2:18" ht="15" thickBot="1">
      <c r="B5" s="12"/>
      <c r="C5" s="129"/>
      <c r="D5" s="124"/>
      <c r="F5" s="18" t="s">
        <v>28</v>
      </c>
      <c r="G5" s="13"/>
      <c r="H5" s="12"/>
      <c r="I5" s="101"/>
      <c r="J5" s="100"/>
      <c r="K5" s="12"/>
    </row>
    <row r="6" spans="2:18" ht="14.4">
      <c r="B6" s="12"/>
      <c r="C6" s="12"/>
      <c r="D6" s="12"/>
      <c r="F6" s="19" t="s">
        <v>29</v>
      </c>
      <c r="G6" s="13"/>
      <c r="H6"/>
      <c r="I6" s="102"/>
      <c r="J6" s="100"/>
      <c r="K6" s="12"/>
      <c r="L6" s="12"/>
      <c r="M6" s="12"/>
    </row>
    <row r="8" spans="2:18">
      <c r="H8"/>
    </row>
    <row r="9" spans="2:18">
      <c r="O9" s="81"/>
    </row>
    <row r="10" spans="2:18" s="95" customFormat="1" ht="18" customHeight="1" thickBot="1">
      <c r="B10" s="91" t="s">
        <v>11</v>
      </c>
      <c r="C10" s="91" t="s">
        <v>12</v>
      </c>
      <c r="D10" s="91" t="s">
        <v>13</v>
      </c>
      <c r="E10" s="91" t="s">
        <v>14</v>
      </c>
      <c r="F10" s="91" t="s">
        <v>15</v>
      </c>
      <c r="G10" s="92" t="s">
        <v>16</v>
      </c>
      <c r="H10" s="91" t="s">
        <v>17</v>
      </c>
      <c r="I10" s="91" t="s">
        <v>58</v>
      </c>
      <c r="J10" s="91" t="s">
        <v>18</v>
      </c>
      <c r="K10" s="91" t="s">
        <v>19</v>
      </c>
      <c r="L10" s="91" t="s">
        <v>20</v>
      </c>
      <c r="M10" s="93"/>
      <c r="N10" s="94"/>
      <c r="O10" s="94"/>
      <c r="P10" s="94"/>
      <c r="Q10" s="94"/>
      <c r="R10" s="94"/>
    </row>
    <row r="11" spans="2:18" ht="14.4" customHeight="1">
      <c r="B11" s="131" t="s">
        <v>21</v>
      </c>
      <c r="C11" s="131" t="s">
        <v>42</v>
      </c>
      <c r="D11" s="134" t="s">
        <v>39</v>
      </c>
      <c r="E11" s="20">
        <v>1</v>
      </c>
      <c r="F11" s="20" t="s">
        <v>33</v>
      </c>
      <c r="G11" s="22">
        <v>29221</v>
      </c>
      <c r="H11" s="23">
        <f t="shared" ref="H11:H16" si="0">IF(G11="","",DATEDIF(G11,"2020/3/31","Y"))</f>
        <v>40</v>
      </c>
      <c r="I11" s="55" t="s">
        <v>22</v>
      </c>
      <c r="J11" s="20" t="s">
        <v>1</v>
      </c>
      <c r="K11" s="21"/>
      <c r="L11" s="125">
        <f>IF(N11=FALSE,6900,0)+SUM(O11:O13)</f>
        <v>4600</v>
      </c>
      <c r="M11" s="87"/>
      <c r="N11" s="89" t="b">
        <f>ISBLANK(C11)</f>
        <v>0</v>
      </c>
      <c r="O11" s="98">
        <f>IF(I11="高校生以下",-2300,IF(I11="大学学部生",-500,0))</f>
        <v>0</v>
      </c>
    </row>
    <row r="12" spans="2:18" ht="14.4">
      <c r="B12" s="132"/>
      <c r="C12" s="132"/>
      <c r="D12" s="135"/>
      <c r="E12" s="24">
        <v>2</v>
      </c>
      <c r="F12" s="24" t="s">
        <v>35</v>
      </c>
      <c r="G12" s="26">
        <v>32874</v>
      </c>
      <c r="H12" s="27">
        <f t="shared" si="0"/>
        <v>30</v>
      </c>
      <c r="I12" s="56" t="s">
        <v>37</v>
      </c>
      <c r="J12" s="24" t="s">
        <v>38</v>
      </c>
      <c r="K12" s="25"/>
      <c r="L12" s="126"/>
      <c r="M12" s="87"/>
      <c r="N12" s="89"/>
      <c r="O12" s="98">
        <f t="shared" ref="O12:O13" si="1">IF(I12="高校生以下",-2300,IF(I12="大学学部生",-500,0))</f>
        <v>0</v>
      </c>
    </row>
    <row r="13" spans="2:18" ht="14.4">
      <c r="B13" s="132"/>
      <c r="C13" s="132"/>
      <c r="D13" s="135"/>
      <c r="E13" s="24">
        <v>3</v>
      </c>
      <c r="F13" s="24" t="s">
        <v>34</v>
      </c>
      <c r="G13" s="26">
        <v>38353</v>
      </c>
      <c r="H13" s="27">
        <f t="shared" si="0"/>
        <v>15</v>
      </c>
      <c r="I13" s="56" t="s">
        <v>30</v>
      </c>
      <c r="J13" s="24" t="s">
        <v>1</v>
      </c>
      <c r="K13" s="25"/>
      <c r="L13" s="126"/>
      <c r="M13" s="87"/>
      <c r="N13" s="89"/>
      <c r="O13" s="98">
        <f t="shared" si="1"/>
        <v>-2300</v>
      </c>
    </row>
    <row r="14" spans="2:18" ht="14.4">
      <c r="B14" s="132"/>
      <c r="C14" s="132"/>
      <c r="D14" s="135"/>
      <c r="E14" s="24" t="s">
        <v>23</v>
      </c>
      <c r="F14" s="24" t="s">
        <v>36</v>
      </c>
      <c r="G14" s="26">
        <v>36526</v>
      </c>
      <c r="H14" s="27">
        <f t="shared" si="0"/>
        <v>20</v>
      </c>
      <c r="I14" s="56" t="s">
        <v>62</v>
      </c>
      <c r="J14" s="24" t="s">
        <v>1</v>
      </c>
      <c r="K14" s="25"/>
      <c r="L14" s="126"/>
      <c r="M14" s="87"/>
      <c r="N14" s="89"/>
      <c r="O14" s="98"/>
    </row>
    <row r="15" spans="2:18" ht="15" thickBot="1">
      <c r="B15" s="133"/>
      <c r="C15" s="133"/>
      <c r="D15" s="136"/>
      <c r="E15" s="42" t="s">
        <v>24</v>
      </c>
      <c r="F15" s="42"/>
      <c r="G15" s="44"/>
      <c r="H15" s="63" t="str">
        <f t="shared" si="0"/>
        <v/>
      </c>
      <c r="I15" s="57"/>
      <c r="J15" s="42"/>
      <c r="K15" s="43"/>
      <c r="L15" s="127"/>
      <c r="M15" s="87"/>
      <c r="N15" s="89"/>
      <c r="O15" s="98"/>
    </row>
    <row r="16" spans="2:18" ht="15" thickTop="1">
      <c r="B16" s="113">
        <v>1</v>
      </c>
      <c r="C16" s="116"/>
      <c r="D16" s="130"/>
      <c r="E16" s="39">
        <v>1</v>
      </c>
      <c r="F16" s="51"/>
      <c r="G16" s="41"/>
      <c r="H16" s="36" t="str">
        <f t="shared" si="0"/>
        <v/>
      </c>
      <c r="I16" s="58"/>
      <c r="J16" s="58"/>
      <c r="K16" s="40"/>
      <c r="L16" s="121">
        <f>IF(N16=FALSE,6900,0)+SUM(O16:O18)</f>
        <v>0</v>
      </c>
      <c r="M16" s="88"/>
      <c r="N16" s="89" t="b">
        <f>ISBLANK(C16)</f>
        <v>1</v>
      </c>
      <c r="O16" s="98">
        <f>IF(I16="高校生以下",-2300,IF(I16="大学学部生",-500,0))</f>
        <v>0</v>
      </c>
      <c r="P16" s="82" t="s">
        <v>63</v>
      </c>
      <c r="Q16" s="103" t="s">
        <v>37</v>
      </c>
      <c r="R16" s="80" t="s">
        <v>60</v>
      </c>
    </row>
    <row r="17" spans="2:18" ht="14.4">
      <c r="B17" s="113"/>
      <c r="C17" s="116"/>
      <c r="D17" s="119"/>
      <c r="E17" s="16">
        <v>2</v>
      </c>
      <c r="F17" s="52"/>
      <c r="G17" s="31"/>
      <c r="H17" s="34" t="str">
        <f t="shared" ref="H17:H25" si="2">IF(G17="","",DATEDIF(G17,"2020/3/31","Y"))</f>
        <v/>
      </c>
      <c r="I17" s="59"/>
      <c r="J17" s="59"/>
      <c r="K17" s="30"/>
      <c r="L17" s="121"/>
      <c r="M17" s="88"/>
      <c r="N17" s="89"/>
      <c r="O17" s="98">
        <f t="shared" ref="O17:O18" si="3">IF(I17="高校生以下",-2300,IF(I17="大学学部生",-500,0))</f>
        <v>0</v>
      </c>
      <c r="P17" s="82" t="s">
        <v>64</v>
      </c>
      <c r="Q17" s="104" t="s">
        <v>59</v>
      </c>
      <c r="R17" s="80" t="s">
        <v>61</v>
      </c>
    </row>
    <row r="18" spans="2:18" ht="14.4">
      <c r="B18" s="113"/>
      <c r="C18" s="116"/>
      <c r="D18" s="119"/>
      <c r="E18" s="16">
        <v>3</v>
      </c>
      <c r="F18" s="52"/>
      <c r="G18" s="31"/>
      <c r="H18" s="34" t="str">
        <f t="shared" si="2"/>
        <v/>
      </c>
      <c r="I18" s="59"/>
      <c r="J18" s="59"/>
      <c r="K18" s="30"/>
      <c r="L18" s="121"/>
      <c r="M18" s="88"/>
      <c r="N18" s="89"/>
      <c r="O18" s="98">
        <f t="shared" si="3"/>
        <v>0</v>
      </c>
      <c r="P18" s="82" t="s">
        <v>65</v>
      </c>
      <c r="Q18" s="105" t="s">
        <v>30</v>
      </c>
    </row>
    <row r="19" spans="2:18" ht="14.4">
      <c r="B19" s="113"/>
      <c r="C19" s="116"/>
      <c r="D19" s="119"/>
      <c r="E19" s="16" t="s">
        <v>23</v>
      </c>
      <c r="F19" s="52"/>
      <c r="G19" s="31"/>
      <c r="H19" s="34" t="str">
        <f t="shared" si="2"/>
        <v/>
      </c>
      <c r="I19" s="59"/>
      <c r="J19" s="59"/>
      <c r="K19" s="30"/>
      <c r="L19" s="121"/>
      <c r="M19" s="88"/>
      <c r="N19" s="89"/>
      <c r="O19" s="98"/>
      <c r="P19" s="82" t="s">
        <v>66</v>
      </c>
      <c r="Q19" s="82"/>
    </row>
    <row r="20" spans="2:18" ht="15" thickBot="1">
      <c r="B20" s="114"/>
      <c r="C20" s="117"/>
      <c r="D20" s="120"/>
      <c r="E20" s="14" t="s">
        <v>24</v>
      </c>
      <c r="F20" s="53"/>
      <c r="G20" s="33"/>
      <c r="H20" s="37" t="str">
        <f t="shared" si="2"/>
        <v/>
      </c>
      <c r="I20" s="60"/>
      <c r="J20" s="60"/>
      <c r="K20" s="32"/>
      <c r="L20" s="122"/>
      <c r="M20" s="88"/>
      <c r="N20" s="89"/>
      <c r="O20" s="98"/>
      <c r="P20" s="82" t="s">
        <v>67</v>
      </c>
      <c r="Q20" s="82"/>
    </row>
    <row r="21" spans="2:18" ht="14.4">
      <c r="B21" s="112">
        <v>2</v>
      </c>
      <c r="C21" s="115"/>
      <c r="D21" s="118"/>
      <c r="E21" s="15">
        <v>1</v>
      </c>
      <c r="F21" s="54"/>
      <c r="G21" s="29"/>
      <c r="H21" s="36" t="str">
        <f t="shared" si="2"/>
        <v/>
      </c>
      <c r="I21" s="61"/>
      <c r="J21" s="61"/>
      <c r="K21" s="28"/>
      <c r="L21" s="121">
        <f t="shared" ref="L21" si="4">IF(N21=FALSE,6900,0)+SUM(O21:O23)</f>
        <v>0</v>
      </c>
      <c r="M21" s="88"/>
      <c r="N21" s="89" t="b">
        <f>ISBLANK(C21)</f>
        <v>1</v>
      </c>
      <c r="O21" s="98">
        <f>IF(I21="高校生以下",-2300,IF(I21="大学学部生",-500,0))</f>
        <v>0</v>
      </c>
      <c r="P21" s="82" t="s">
        <v>68</v>
      </c>
      <c r="Q21" s="82"/>
    </row>
    <row r="22" spans="2:18" ht="14.4">
      <c r="B22" s="113"/>
      <c r="C22" s="116"/>
      <c r="D22" s="119"/>
      <c r="E22" s="16">
        <v>2</v>
      </c>
      <c r="F22" s="52"/>
      <c r="G22" s="31"/>
      <c r="H22" s="34" t="str">
        <f t="shared" si="2"/>
        <v/>
      </c>
      <c r="I22" s="59"/>
      <c r="J22" s="59"/>
      <c r="K22" s="30"/>
      <c r="L22" s="121"/>
      <c r="M22" s="88"/>
      <c r="N22" s="89"/>
      <c r="O22" s="98">
        <f t="shared" ref="O22:O23" si="5">IF(I22="高校生以下",-2300,IF(I22="大学学部生",-500,0))</f>
        <v>0</v>
      </c>
      <c r="P22" s="82" t="s">
        <v>69</v>
      </c>
      <c r="Q22" s="82"/>
    </row>
    <row r="23" spans="2:18" ht="14.4">
      <c r="B23" s="113"/>
      <c r="C23" s="116"/>
      <c r="D23" s="119"/>
      <c r="E23" s="16">
        <v>3</v>
      </c>
      <c r="F23" s="52"/>
      <c r="G23" s="31"/>
      <c r="H23" s="34" t="str">
        <f t="shared" si="2"/>
        <v/>
      </c>
      <c r="I23" s="59"/>
      <c r="J23" s="59"/>
      <c r="K23" s="30"/>
      <c r="L23" s="121"/>
      <c r="M23" s="88"/>
      <c r="N23" s="89"/>
      <c r="O23" s="98">
        <f t="shared" si="5"/>
        <v>0</v>
      </c>
      <c r="P23" s="83" t="s">
        <v>70</v>
      </c>
      <c r="Q23" s="83"/>
    </row>
    <row r="24" spans="2:18" ht="14.4">
      <c r="B24" s="113"/>
      <c r="C24" s="116"/>
      <c r="D24" s="119"/>
      <c r="E24" s="16" t="s">
        <v>23</v>
      </c>
      <c r="F24" s="52"/>
      <c r="G24" s="31"/>
      <c r="H24" s="34" t="str">
        <f t="shared" si="2"/>
        <v/>
      </c>
      <c r="I24" s="59"/>
      <c r="J24" s="59"/>
      <c r="K24" s="30"/>
      <c r="L24" s="121"/>
      <c r="M24" s="88"/>
      <c r="N24" s="89"/>
      <c r="O24" s="98"/>
      <c r="P24" s="82" t="s">
        <v>71</v>
      </c>
      <c r="Q24" s="82"/>
    </row>
    <row r="25" spans="2:18" ht="15" thickBot="1">
      <c r="B25" s="114"/>
      <c r="C25" s="117"/>
      <c r="D25" s="120"/>
      <c r="E25" s="14" t="s">
        <v>24</v>
      </c>
      <c r="F25" s="53"/>
      <c r="G25" s="33"/>
      <c r="H25" s="37" t="str">
        <f t="shared" si="2"/>
        <v/>
      </c>
      <c r="I25" s="60"/>
      <c r="J25" s="60"/>
      <c r="K25" s="32"/>
      <c r="L25" s="122"/>
      <c r="M25" s="88"/>
      <c r="N25" s="89"/>
      <c r="O25" s="98"/>
      <c r="P25" s="82" t="s">
        <v>72</v>
      </c>
      <c r="Q25" s="82"/>
    </row>
    <row r="26" spans="2:18" ht="14.4">
      <c r="B26" s="112">
        <v>3</v>
      </c>
      <c r="C26" s="115"/>
      <c r="D26" s="118"/>
      <c r="E26" s="15">
        <v>1</v>
      </c>
      <c r="F26" s="54"/>
      <c r="G26" s="29"/>
      <c r="H26" s="36" t="str">
        <f t="shared" ref="H26:H35" si="6">IF(G26="","",DATEDIF(G26,"2020/3/31","Y"))</f>
        <v/>
      </c>
      <c r="I26" s="61"/>
      <c r="J26" s="61"/>
      <c r="K26" s="28"/>
      <c r="L26" s="121">
        <f t="shared" ref="L26" si="7">IF(N26=FALSE,6900,0)+SUM(O26:O28)</f>
        <v>0</v>
      </c>
      <c r="M26" s="88"/>
      <c r="N26" s="89" t="b">
        <f>ISBLANK(C26)</f>
        <v>1</v>
      </c>
      <c r="O26" s="98">
        <f>IF(I26="高校生以下",-2300,IF(I26="大学学部生",-500,0))</f>
        <v>0</v>
      </c>
      <c r="P26" s="82" t="s">
        <v>73</v>
      </c>
      <c r="Q26" s="82"/>
    </row>
    <row r="27" spans="2:18" ht="14.4">
      <c r="B27" s="113"/>
      <c r="C27" s="116"/>
      <c r="D27" s="119"/>
      <c r="E27" s="16">
        <v>2</v>
      </c>
      <c r="F27" s="52"/>
      <c r="G27" s="31"/>
      <c r="H27" s="34" t="str">
        <f t="shared" si="6"/>
        <v/>
      </c>
      <c r="I27" s="59"/>
      <c r="J27" s="59"/>
      <c r="K27" s="30"/>
      <c r="L27" s="121"/>
      <c r="M27" s="88"/>
      <c r="N27" s="89"/>
      <c r="O27" s="98">
        <f t="shared" ref="O27:O28" si="8">IF(I27="高校生以下",-2300,IF(I27="大学学部生",-500,0))</f>
        <v>0</v>
      </c>
      <c r="P27" s="82" t="s">
        <v>74</v>
      </c>
      <c r="Q27" s="82"/>
    </row>
    <row r="28" spans="2:18" ht="14.4">
      <c r="B28" s="113"/>
      <c r="C28" s="116"/>
      <c r="D28" s="119"/>
      <c r="E28" s="16">
        <v>3</v>
      </c>
      <c r="F28" s="52"/>
      <c r="G28" s="31"/>
      <c r="H28" s="34" t="str">
        <f t="shared" si="6"/>
        <v/>
      </c>
      <c r="I28" s="59"/>
      <c r="J28" s="59"/>
      <c r="K28" s="30"/>
      <c r="L28" s="121"/>
      <c r="M28" s="88"/>
      <c r="N28" s="89"/>
      <c r="O28" s="98">
        <f t="shared" si="8"/>
        <v>0</v>
      </c>
      <c r="P28" s="82" t="s">
        <v>75</v>
      </c>
      <c r="Q28" s="82"/>
    </row>
    <row r="29" spans="2:18" ht="14.4">
      <c r="B29" s="113"/>
      <c r="C29" s="116"/>
      <c r="D29" s="119"/>
      <c r="E29" s="16" t="s">
        <v>23</v>
      </c>
      <c r="F29" s="52"/>
      <c r="G29" s="31"/>
      <c r="H29" s="34" t="str">
        <f t="shared" si="6"/>
        <v/>
      </c>
      <c r="I29" s="59"/>
      <c r="J29" s="59"/>
      <c r="K29" s="30"/>
      <c r="L29" s="121"/>
      <c r="M29" s="88"/>
      <c r="N29" s="89"/>
      <c r="O29" s="98"/>
      <c r="P29" s="82" t="s">
        <v>76</v>
      </c>
      <c r="Q29" s="82"/>
    </row>
    <row r="30" spans="2:18" ht="15" thickBot="1">
      <c r="B30" s="114"/>
      <c r="C30" s="117"/>
      <c r="D30" s="120"/>
      <c r="E30" s="14" t="s">
        <v>24</v>
      </c>
      <c r="F30" s="53"/>
      <c r="G30" s="33"/>
      <c r="H30" s="37" t="str">
        <f t="shared" si="6"/>
        <v/>
      </c>
      <c r="I30" s="60"/>
      <c r="J30" s="60"/>
      <c r="K30" s="32"/>
      <c r="L30" s="122"/>
      <c r="M30" s="88"/>
      <c r="N30" s="89"/>
      <c r="O30" s="98"/>
      <c r="P30" s="82" t="s">
        <v>77</v>
      </c>
      <c r="Q30" s="82"/>
    </row>
    <row r="31" spans="2:18" ht="14.4">
      <c r="B31" s="112">
        <v>4</v>
      </c>
      <c r="C31" s="115"/>
      <c r="D31" s="118"/>
      <c r="E31" s="15">
        <v>1</v>
      </c>
      <c r="F31" s="54"/>
      <c r="G31" s="29"/>
      <c r="H31" s="36" t="str">
        <f t="shared" si="6"/>
        <v/>
      </c>
      <c r="I31" s="61"/>
      <c r="J31" s="61"/>
      <c r="K31" s="28"/>
      <c r="L31" s="121">
        <f t="shared" ref="L31" si="9">IF(N31=FALSE,6900,0)+SUM(O31:O33)</f>
        <v>0</v>
      </c>
      <c r="M31" s="88"/>
      <c r="N31" s="89" t="b">
        <f>ISBLANK(C31)</f>
        <v>1</v>
      </c>
      <c r="O31" s="98">
        <f>IF(I31="高校生以下",-2300,IF(I31="大学学部生",-500,0))</f>
        <v>0</v>
      </c>
      <c r="P31" s="83" t="s">
        <v>78</v>
      </c>
      <c r="Q31" s="83"/>
    </row>
    <row r="32" spans="2:18" ht="14.4">
      <c r="B32" s="113"/>
      <c r="C32" s="116"/>
      <c r="D32" s="119"/>
      <c r="E32" s="16">
        <v>2</v>
      </c>
      <c r="F32" s="52"/>
      <c r="G32" s="31"/>
      <c r="H32" s="34" t="str">
        <f t="shared" si="6"/>
        <v/>
      </c>
      <c r="I32" s="59"/>
      <c r="J32" s="59"/>
      <c r="K32" s="30"/>
      <c r="L32" s="121"/>
      <c r="M32" s="88"/>
      <c r="N32" s="89"/>
      <c r="O32" s="98">
        <f t="shared" ref="O32:O33" si="10">IF(I32="高校生以下",-2300,IF(I32="大学学部生",-500,0))</f>
        <v>0</v>
      </c>
      <c r="P32" s="82" t="s">
        <v>79</v>
      </c>
      <c r="Q32" s="82"/>
    </row>
    <row r="33" spans="2:15" ht="14.4">
      <c r="B33" s="113"/>
      <c r="C33" s="116"/>
      <c r="D33" s="119"/>
      <c r="E33" s="16">
        <v>3</v>
      </c>
      <c r="F33" s="52"/>
      <c r="G33" s="31"/>
      <c r="H33" s="34" t="str">
        <f t="shared" si="6"/>
        <v/>
      </c>
      <c r="I33" s="59"/>
      <c r="J33" s="59"/>
      <c r="K33" s="30"/>
      <c r="L33" s="121"/>
      <c r="M33" s="88"/>
      <c r="N33" s="89"/>
      <c r="O33" s="98">
        <f t="shared" si="10"/>
        <v>0</v>
      </c>
    </row>
    <row r="34" spans="2:15" ht="14.4">
      <c r="B34" s="113"/>
      <c r="C34" s="116"/>
      <c r="D34" s="119"/>
      <c r="E34" s="16" t="s">
        <v>23</v>
      </c>
      <c r="F34" s="52"/>
      <c r="G34" s="31"/>
      <c r="H34" s="34" t="str">
        <f t="shared" si="6"/>
        <v/>
      </c>
      <c r="I34" s="59"/>
      <c r="J34" s="59"/>
      <c r="K34" s="30"/>
      <c r="L34" s="121"/>
      <c r="M34" s="88"/>
      <c r="N34" s="89"/>
      <c r="O34" s="98"/>
    </row>
    <row r="35" spans="2:15" ht="15" thickBot="1">
      <c r="B35" s="114"/>
      <c r="C35" s="117"/>
      <c r="D35" s="120"/>
      <c r="E35" s="14" t="s">
        <v>24</v>
      </c>
      <c r="F35" s="53"/>
      <c r="G35" s="33"/>
      <c r="H35" s="37" t="str">
        <f t="shared" si="6"/>
        <v/>
      </c>
      <c r="I35" s="60"/>
      <c r="J35" s="60"/>
      <c r="K35" s="32"/>
      <c r="L35" s="122"/>
      <c r="M35" s="88"/>
      <c r="N35" s="89"/>
      <c r="O35" s="98"/>
    </row>
    <row r="36" spans="2:15" ht="14.4">
      <c r="B36" s="112">
        <v>5</v>
      </c>
      <c r="C36" s="115"/>
      <c r="D36" s="118"/>
      <c r="E36" s="15">
        <v>1</v>
      </c>
      <c r="F36" s="54"/>
      <c r="G36" s="29"/>
      <c r="H36" s="36" t="str">
        <f t="shared" ref="H36:H55" si="11">IF(G36="","",DATEDIF(G36,"2020/3/31","Y"))</f>
        <v/>
      </c>
      <c r="I36" s="61"/>
      <c r="J36" s="61"/>
      <c r="K36" s="28"/>
      <c r="L36" s="121">
        <f t="shared" ref="L36" si="12">IF(N36=FALSE,6900,0)+SUM(O36:O38)</f>
        <v>0</v>
      </c>
      <c r="M36" s="88"/>
      <c r="N36" s="89" t="b">
        <f>ISBLANK(C36)</f>
        <v>1</v>
      </c>
      <c r="O36" s="98">
        <f>IF(I36="高校生以下",-2300,IF(I36="大学学部生",-500,0))</f>
        <v>0</v>
      </c>
    </row>
    <row r="37" spans="2:15" ht="14.4">
      <c r="B37" s="113"/>
      <c r="C37" s="116"/>
      <c r="D37" s="119"/>
      <c r="E37" s="16">
        <v>2</v>
      </c>
      <c r="F37" s="52"/>
      <c r="G37" s="31"/>
      <c r="H37" s="34" t="str">
        <f t="shared" si="11"/>
        <v/>
      </c>
      <c r="I37" s="59"/>
      <c r="J37" s="59"/>
      <c r="K37" s="30"/>
      <c r="L37" s="121"/>
      <c r="M37" s="88"/>
      <c r="N37" s="89"/>
      <c r="O37" s="98">
        <f t="shared" ref="O37:O38" si="13">IF(I37="高校生以下",-2300,IF(I37="大学学部生",-500,0))</f>
        <v>0</v>
      </c>
    </row>
    <row r="38" spans="2:15" ht="14.4">
      <c r="B38" s="113"/>
      <c r="C38" s="116"/>
      <c r="D38" s="119"/>
      <c r="E38" s="16">
        <v>3</v>
      </c>
      <c r="F38" s="52"/>
      <c r="G38" s="31"/>
      <c r="H38" s="34" t="str">
        <f t="shared" si="11"/>
        <v/>
      </c>
      <c r="I38" s="59"/>
      <c r="J38" s="59"/>
      <c r="K38" s="30"/>
      <c r="L38" s="121"/>
      <c r="M38" s="88"/>
      <c r="N38" s="89"/>
      <c r="O38" s="98">
        <f t="shared" si="13"/>
        <v>0</v>
      </c>
    </row>
    <row r="39" spans="2:15" ht="14.4">
      <c r="B39" s="113"/>
      <c r="C39" s="116"/>
      <c r="D39" s="119"/>
      <c r="E39" s="16" t="s">
        <v>23</v>
      </c>
      <c r="F39" s="52"/>
      <c r="G39" s="31"/>
      <c r="H39" s="34" t="str">
        <f t="shared" si="11"/>
        <v/>
      </c>
      <c r="I39" s="59"/>
      <c r="J39" s="59"/>
      <c r="K39" s="30"/>
      <c r="L39" s="121"/>
      <c r="M39" s="88"/>
      <c r="N39" s="89"/>
      <c r="O39" s="98"/>
    </row>
    <row r="40" spans="2:15" ht="15" thickBot="1">
      <c r="B40" s="114"/>
      <c r="C40" s="117"/>
      <c r="D40" s="120"/>
      <c r="E40" s="14" t="s">
        <v>24</v>
      </c>
      <c r="F40" s="53"/>
      <c r="G40" s="33"/>
      <c r="H40" s="37" t="str">
        <f t="shared" si="11"/>
        <v/>
      </c>
      <c r="I40" s="60"/>
      <c r="J40" s="60"/>
      <c r="K40" s="32"/>
      <c r="L40" s="122"/>
      <c r="M40" s="88"/>
      <c r="N40" s="89"/>
      <c r="O40" s="98"/>
    </row>
    <row r="41" spans="2:15" ht="14.4">
      <c r="B41" s="112">
        <v>6</v>
      </c>
      <c r="C41" s="115"/>
      <c r="D41" s="118"/>
      <c r="E41" s="15">
        <v>1</v>
      </c>
      <c r="F41" s="54"/>
      <c r="G41" s="29"/>
      <c r="H41" s="36" t="str">
        <f t="shared" si="11"/>
        <v/>
      </c>
      <c r="I41" s="61"/>
      <c r="J41" s="61"/>
      <c r="K41" s="28"/>
      <c r="L41" s="121">
        <f t="shared" ref="L41" si="14">IF(N41=FALSE,6900,0)+SUM(O41:O43)</f>
        <v>0</v>
      </c>
      <c r="M41" s="88"/>
      <c r="N41" s="89" t="b">
        <f>ISBLANK(C41)</f>
        <v>1</v>
      </c>
      <c r="O41" s="98">
        <f>IF(I41="高校生以下",-2300,IF(I41="大学学部生",-500,0))</f>
        <v>0</v>
      </c>
    </row>
    <row r="42" spans="2:15" ht="14.4">
      <c r="B42" s="113"/>
      <c r="C42" s="116"/>
      <c r="D42" s="119"/>
      <c r="E42" s="16">
        <v>2</v>
      </c>
      <c r="F42" s="52"/>
      <c r="G42" s="31"/>
      <c r="H42" s="34" t="str">
        <f t="shared" si="11"/>
        <v/>
      </c>
      <c r="I42" s="59"/>
      <c r="J42" s="59"/>
      <c r="K42" s="30"/>
      <c r="L42" s="121"/>
      <c r="M42" s="88"/>
      <c r="N42" s="89"/>
      <c r="O42" s="98">
        <f t="shared" ref="O42:O43" si="15">IF(I42="高校生以下",-2300,IF(I42="大学学部生",-500,0))</f>
        <v>0</v>
      </c>
    </row>
    <row r="43" spans="2:15" ht="14.4">
      <c r="B43" s="113"/>
      <c r="C43" s="116"/>
      <c r="D43" s="119"/>
      <c r="E43" s="16">
        <v>3</v>
      </c>
      <c r="F43" s="52"/>
      <c r="G43" s="31"/>
      <c r="H43" s="34" t="str">
        <f t="shared" si="11"/>
        <v/>
      </c>
      <c r="I43" s="59"/>
      <c r="J43" s="59"/>
      <c r="K43" s="30"/>
      <c r="L43" s="121"/>
      <c r="M43" s="88"/>
      <c r="N43" s="89"/>
      <c r="O43" s="98">
        <f t="shared" si="15"/>
        <v>0</v>
      </c>
    </row>
    <row r="44" spans="2:15" ht="14.4">
      <c r="B44" s="113"/>
      <c r="C44" s="116"/>
      <c r="D44" s="119"/>
      <c r="E44" s="16" t="s">
        <v>23</v>
      </c>
      <c r="F44" s="52"/>
      <c r="G44" s="31"/>
      <c r="H44" s="34" t="str">
        <f t="shared" si="11"/>
        <v/>
      </c>
      <c r="I44" s="59"/>
      <c r="J44" s="59"/>
      <c r="K44" s="30"/>
      <c r="L44" s="121"/>
      <c r="M44" s="88"/>
      <c r="N44" s="89"/>
      <c r="O44" s="98"/>
    </row>
    <row r="45" spans="2:15" ht="15" thickBot="1">
      <c r="B45" s="114"/>
      <c r="C45" s="117"/>
      <c r="D45" s="120"/>
      <c r="E45" s="14" t="s">
        <v>24</v>
      </c>
      <c r="F45" s="53"/>
      <c r="G45" s="33"/>
      <c r="H45" s="37" t="str">
        <f t="shared" si="11"/>
        <v/>
      </c>
      <c r="I45" s="60"/>
      <c r="J45" s="60"/>
      <c r="K45" s="32"/>
      <c r="L45" s="122"/>
      <c r="M45" s="88"/>
      <c r="N45" s="89"/>
      <c r="O45" s="98"/>
    </row>
    <row r="46" spans="2:15" ht="14.4">
      <c r="B46" s="112">
        <v>7</v>
      </c>
      <c r="C46" s="115"/>
      <c r="D46" s="118"/>
      <c r="E46" s="15">
        <v>1</v>
      </c>
      <c r="F46" s="54"/>
      <c r="G46" s="29"/>
      <c r="H46" s="36" t="str">
        <f t="shared" si="11"/>
        <v/>
      </c>
      <c r="I46" s="61"/>
      <c r="J46" s="61"/>
      <c r="K46" s="28"/>
      <c r="L46" s="121">
        <f t="shared" ref="L46" si="16">IF(N46=FALSE,6900,0)+SUM(O46:O48)</f>
        <v>0</v>
      </c>
      <c r="M46" s="88"/>
      <c r="N46" s="89" t="b">
        <f>ISBLANK(C46)</f>
        <v>1</v>
      </c>
      <c r="O46" s="98">
        <f>IF(I46="高校生以下",-2300,IF(I46="大学学部生",-500,0))</f>
        <v>0</v>
      </c>
    </row>
    <row r="47" spans="2:15" ht="14.4">
      <c r="B47" s="113"/>
      <c r="C47" s="116"/>
      <c r="D47" s="119"/>
      <c r="E47" s="16">
        <v>2</v>
      </c>
      <c r="F47" s="52"/>
      <c r="G47" s="31"/>
      <c r="H47" s="34" t="str">
        <f t="shared" si="11"/>
        <v/>
      </c>
      <c r="I47" s="59"/>
      <c r="J47" s="59"/>
      <c r="K47" s="30"/>
      <c r="L47" s="121"/>
      <c r="M47" s="88"/>
      <c r="N47" s="89"/>
      <c r="O47" s="98">
        <f t="shared" ref="O47:O48" si="17">IF(I47="高校生以下",-2300,IF(I47="大学学部生",-500,0))</f>
        <v>0</v>
      </c>
    </row>
    <row r="48" spans="2:15" ht="14.4">
      <c r="B48" s="113"/>
      <c r="C48" s="116"/>
      <c r="D48" s="119"/>
      <c r="E48" s="16">
        <v>3</v>
      </c>
      <c r="F48" s="52"/>
      <c r="G48" s="31"/>
      <c r="H48" s="34" t="str">
        <f t="shared" si="11"/>
        <v/>
      </c>
      <c r="I48" s="59"/>
      <c r="J48" s="59"/>
      <c r="K48" s="30"/>
      <c r="L48" s="121"/>
      <c r="M48" s="88"/>
      <c r="N48" s="89"/>
      <c r="O48" s="98">
        <f t="shared" si="17"/>
        <v>0</v>
      </c>
    </row>
    <row r="49" spans="2:15" ht="14.4">
      <c r="B49" s="113"/>
      <c r="C49" s="116"/>
      <c r="D49" s="119"/>
      <c r="E49" s="16" t="s">
        <v>23</v>
      </c>
      <c r="F49" s="52"/>
      <c r="G49" s="31"/>
      <c r="H49" s="34" t="str">
        <f t="shared" si="11"/>
        <v/>
      </c>
      <c r="I49" s="59"/>
      <c r="J49" s="59"/>
      <c r="K49" s="30"/>
      <c r="L49" s="121"/>
      <c r="M49" s="88"/>
      <c r="N49" s="89"/>
      <c r="O49" s="98"/>
    </row>
    <row r="50" spans="2:15" ht="15" thickBot="1">
      <c r="B50" s="114"/>
      <c r="C50" s="117"/>
      <c r="D50" s="120"/>
      <c r="E50" s="14" t="s">
        <v>24</v>
      </c>
      <c r="F50" s="53"/>
      <c r="G50" s="33"/>
      <c r="H50" s="37" t="str">
        <f t="shared" si="11"/>
        <v/>
      </c>
      <c r="I50" s="60"/>
      <c r="J50" s="60"/>
      <c r="K50" s="32"/>
      <c r="L50" s="122"/>
      <c r="M50" s="88"/>
      <c r="N50" s="89"/>
      <c r="O50" s="98"/>
    </row>
    <row r="51" spans="2:15" ht="14.4">
      <c r="B51" s="112">
        <v>8</v>
      </c>
      <c r="C51" s="115"/>
      <c r="D51" s="118"/>
      <c r="E51" s="15">
        <v>1</v>
      </c>
      <c r="F51" s="54"/>
      <c r="G51" s="29"/>
      <c r="H51" s="36" t="str">
        <f t="shared" si="11"/>
        <v/>
      </c>
      <c r="I51" s="61"/>
      <c r="J51" s="61"/>
      <c r="K51" s="28"/>
      <c r="L51" s="121">
        <f t="shared" ref="L51" si="18">IF(N51=FALSE,6900,0)+SUM(O51:O53)</f>
        <v>0</v>
      </c>
      <c r="M51" s="88"/>
      <c r="N51" s="89" t="b">
        <f>ISBLANK(C51)</f>
        <v>1</v>
      </c>
      <c r="O51" s="98">
        <f>IF(I51="高校生以下",-2300,IF(I51="大学学部生",-500,0))</f>
        <v>0</v>
      </c>
    </row>
    <row r="52" spans="2:15" ht="14.4">
      <c r="B52" s="113"/>
      <c r="C52" s="116"/>
      <c r="D52" s="119"/>
      <c r="E52" s="16">
        <v>2</v>
      </c>
      <c r="F52" s="52"/>
      <c r="G52" s="31"/>
      <c r="H52" s="34" t="str">
        <f t="shared" si="11"/>
        <v/>
      </c>
      <c r="I52" s="59"/>
      <c r="J52" s="59"/>
      <c r="K52" s="30"/>
      <c r="L52" s="121"/>
      <c r="M52" s="88"/>
      <c r="N52" s="89"/>
      <c r="O52" s="98">
        <f t="shared" ref="O52:O53" si="19">IF(I52="高校生以下",-2300,IF(I52="大学学部生",-500,0))</f>
        <v>0</v>
      </c>
    </row>
    <row r="53" spans="2:15" ht="14.4">
      <c r="B53" s="113"/>
      <c r="C53" s="116"/>
      <c r="D53" s="119"/>
      <c r="E53" s="16">
        <v>3</v>
      </c>
      <c r="F53" s="52"/>
      <c r="G53" s="31"/>
      <c r="H53" s="34" t="str">
        <f t="shared" si="11"/>
        <v/>
      </c>
      <c r="I53" s="59"/>
      <c r="J53" s="59"/>
      <c r="K53" s="30"/>
      <c r="L53" s="121"/>
      <c r="M53" s="88"/>
      <c r="N53" s="89"/>
      <c r="O53" s="98">
        <f t="shared" si="19"/>
        <v>0</v>
      </c>
    </row>
    <row r="54" spans="2:15" ht="14.4">
      <c r="B54" s="113"/>
      <c r="C54" s="116"/>
      <c r="D54" s="119"/>
      <c r="E54" s="16" t="s">
        <v>23</v>
      </c>
      <c r="F54" s="52"/>
      <c r="G54" s="31"/>
      <c r="H54" s="34" t="str">
        <f t="shared" si="11"/>
        <v/>
      </c>
      <c r="I54" s="59"/>
      <c r="J54" s="59"/>
      <c r="K54" s="30"/>
      <c r="L54" s="121"/>
      <c r="M54" s="88"/>
      <c r="N54" s="89"/>
      <c r="O54" s="98"/>
    </row>
    <row r="55" spans="2:15" ht="15" thickBot="1">
      <c r="B55" s="114"/>
      <c r="C55" s="117"/>
      <c r="D55" s="120"/>
      <c r="E55" s="14" t="s">
        <v>24</v>
      </c>
      <c r="F55" s="53"/>
      <c r="G55" s="33"/>
      <c r="H55" s="37" t="str">
        <f t="shared" si="11"/>
        <v/>
      </c>
      <c r="I55" s="60"/>
      <c r="J55" s="60"/>
      <c r="K55" s="32"/>
      <c r="L55" s="122"/>
      <c r="M55" s="88"/>
      <c r="N55" s="89"/>
      <c r="O55" s="98"/>
    </row>
    <row r="56" spans="2:15" ht="14.4">
      <c r="B56" s="112">
        <v>9</v>
      </c>
      <c r="C56" s="115"/>
      <c r="D56" s="118"/>
      <c r="E56" s="15">
        <v>1</v>
      </c>
      <c r="F56" s="54"/>
      <c r="G56" s="29"/>
      <c r="H56" s="36" t="str">
        <f t="shared" ref="H56:H65" si="20">IF(G56="","",DATEDIF(G56,"2020/3/31","Y"))</f>
        <v/>
      </c>
      <c r="I56" s="61"/>
      <c r="J56" s="61"/>
      <c r="K56" s="28"/>
      <c r="L56" s="121">
        <f t="shared" ref="L56" si="21">IF(N56=FALSE,6900,0)+SUM(O56:O58)</f>
        <v>0</v>
      </c>
      <c r="M56" s="88"/>
      <c r="N56" s="89" t="b">
        <f>ISBLANK(C56)</f>
        <v>1</v>
      </c>
      <c r="O56" s="98">
        <f>IF(I56="高校生以下",-2300,IF(I56="大学学部生",-500,0))</f>
        <v>0</v>
      </c>
    </row>
    <row r="57" spans="2:15" ht="14.4">
      <c r="B57" s="113"/>
      <c r="C57" s="116"/>
      <c r="D57" s="119"/>
      <c r="E57" s="16">
        <v>2</v>
      </c>
      <c r="F57" s="52"/>
      <c r="G57" s="31"/>
      <c r="H57" s="34" t="str">
        <f t="shared" si="20"/>
        <v/>
      </c>
      <c r="I57" s="59"/>
      <c r="J57" s="59"/>
      <c r="K57" s="30"/>
      <c r="L57" s="121"/>
      <c r="M57" s="88"/>
      <c r="N57" s="89"/>
      <c r="O57" s="98">
        <f t="shared" ref="O57:O58" si="22">IF(I57="高校生以下",-2300,IF(I57="大学学部生",-500,0))</f>
        <v>0</v>
      </c>
    </row>
    <row r="58" spans="2:15" ht="14.4">
      <c r="B58" s="113"/>
      <c r="C58" s="116"/>
      <c r="D58" s="119"/>
      <c r="E58" s="16">
        <v>3</v>
      </c>
      <c r="F58" s="52"/>
      <c r="G58" s="31"/>
      <c r="H58" s="34" t="str">
        <f t="shared" si="20"/>
        <v/>
      </c>
      <c r="I58" s="59"/>
      <c r="J58" s="59"/>
      <c r="K58" s="30"/>
      <c r="L58" s="121"/>
      <c r="M58" s="88"/>
      <c r="N58" s="89"/>
      <c r="O58" s="98">
        <f t="shared" si="22"/>
        <v>0</v>
      </c>
    </row>
    <row r="59" spans="2:15" ht="14.4">
      <c r="B59" s="113"/>
      <c r="C59" s="116"/>
      <c r="D59" s="119"/>
      <c r="E59" s="16" t="s">
        <v>23</v>
      </c>
      <c r="F59" s="52"/>
      <c r="G59" s="31"/>
      <c r="H59" s="34" t="str">
        <f t="shared" si="20"/>
        <v/>
      </c>
      <c r="I59" s="59"/>
      <c r="J59" s="59"/>
      <c r="K59" s="30"/>
      <c r="L59" s="121"/>
      <c r="M59" s="88"/>
      <c r="N59" s="89"/>
      <c r="O59" s="98"/>
    </row>
    <row r="60" spans="2:15" ht="15" thickBot="1">
      <c r="B60" s="114"/>
      <c r="C60" s="117"/>
      <c r="D60" s="120"/>
      <c r="E60" s="14" t="s">
        <v>24</v>
      </c>
      <c r="F60" s="53"/>
      <c r="G60" s="33"/>
      <c r="H60" s="37" t="str">
        <f t="shared" si="20"/>
        <v/>
      </c>
      <c r="I60" s="60"/>
      <c r="J60" s="60"/>
      <c r="K60" s="32"/>
      <c r="L60" s="122"/>
      <c r="M60" s="88"/>
      <c r="N60" s="89"/>
      <c r="O60" s="98"/>
    </row>
    <row r="61" spans="2:15" ht="14.4">
      <c r="B61" s="112">
        <v>10</v>
      </c>
      <c r="C61" s="115"/>
      <c r="D61" s="118"/>
      <c r="E61" s="15">
        <v>1</v>
      </c>
      <c r="F61" s="54"/>
      <c r="G61" s="29"/>
      <c r="H61" s="36" t="str">
        <f t="shared" si="20"/>
        <v/>
      </c>
      <c r="I61" s="61"/>
      <c r="J61" s="61"/>
      <c r="K61" s="28"/>
      <c r="L61" s="121">
        <f t="shared" ref="L61" si="23">IF(N61=FALSE,6900,0)+SUM(O61:O63)</f>
        <v>0</v>
      </c>
      <c r="M61" s="88"/>
      <c r="N61" s="89" t="b">
        <f>ISBLANK(C61)</f>
        <v>1</v>
      </c>
      <c r="O61" s="98">
        <f>IF(I61="高校生以下",-2300,IF(I61="大学学部生",-500,0))</f>
        <v>0</v>
      </c>
    </row>
    <row r="62" spans="2:15" ht="14.4">
      <c r="B62" s="113"/>
      <c r="C62" s="116"/>
      <c r="D62" s="119"/>
      <c r="E62" s="16">
        <v>2</v>
      </c>
      <c r="F62" s="52"/>
      <c r="G62" s="31"/>
      <c r="H62" s="34" t="str">
        <f t="shared" si="20"/>
        <v/>
      </c>
      <c r="I62" s="59"/>
      <c r="J62" s="59"/>
      <c r="K62" s="30"/>
      <c r="L62" s="121"/>
      <c r="M62" s="88"/>
      <c r="N62" s="89"/>
      <c r="O62" s="98">
        <f t="shared" ref="O62:O63" si="24">IF(I62="高校生以下",-2300,IF(I62="大学学部生",-500,0))</f>
        <v>0</v>
      </c>
    </row>
    <row r="63" spans="2:15" ht="14.4">
      <c r="B63" s="113"/>
      <c r="C63" s="116"/>
      <c r="D63" s="119"/>
      <c r="E63" s="16">
        <v>3</v>
      </c>
      <c r="F63" s="52"/>
      <c r="G63" s="31"/>
      <c r="H63" s="34" t="str">
        <f t="shared" si="20"/>
        <v/>
      </c>
      <c r="I63" s="59"/>
      <c r="J63" s="59"/>
      <c r="K63" s="30"/>
      <c r="L63" s="121"/>
      <c r="M63" s="88"/>
      <c r="N63" s="89"/>
      <c r="O63" s="98">
        <f t="shared" si="24"/>
        <v>0</v>
      </c>
    </row>
    <row r="64" spans="2:15" ht="14.4">
      <c r="B64" s="113"/>
      <c r="C64" s="116"/>
      <c r="D64" s="119"/>
      <c r="E64" s="16" t="s">
        <v>23</v>
      </c>
      <c r="F64" s="52"/>
      <c r="G64" s="31"/>
      <c r="H64" s="34" t="str">
        <f t="shared" si="20"/>
        <v/>
      </c>
      <c r="I64" s="59"/>
      <c r="J64" s="59"/>
      <c r="K64" s="30"/>
      <c r="L64" s="121"/>
      <c r="M64" s="88"/>
      <c r="N64" s="89"/>
      <c r="O64" s="98"/>
    </row>
    <row r="65" spans="2:15" ht="15" thickBot="1">
      <c r="B65" s="114"/>
      <c r="C65" s="117"/>
      <c r="D65" s="120"/>
      <c r="E65" s="14" t="s">
        <v>24</v>
      </c>
      <c r="F65" s="53"/>
      <c r="G65" s="33"/>
      <c r="H65" s="37" t="str">
        <f t="shared" si="20"/>
        <v/>
      </c>
      <c r="I65" s="60"/>
      <c r="J65" s="60"/>
      <c r="K65" s="32"/>
      <c r="L65" s="122"/>
      <c r="M65" s="88"/>
      <c r="N65" s="89"/>
      <c r="O65" s="98"/>
    </row>
  </sheetData>
  <sheetProtection sheet="1" objects="1" scenarios="1"/>
  <mergeCells count="46">
    <mergeCell ref="D21:D25"/>
    <mergeCell ref="L21:L25"/>
    <mergeCell ref="B21:B25"/>
    <mergeCell ref="C21:C25"/>
    <mergeCell ref="L16:L20"/>
    <mergeCell ref="D4:D5"/>
    <mergeCell ref="L11:L15"/>
    <mergeCell ref="C4:C5"/>
    <mergeCell ref="B16:B20"/>
    <mergeCell ref="C16:C20"/>
    <mergeCell ref="D16:D20"/>
    <mergeCell ref="C11:C15"/>
    <mergeCell ref="B11:B15"/>
    <mergeCell ref="D11:D15"/>
    <mergeCell ref="B26:B30"/>
    <mergeCell ref="C26:C30"/>
    <mergeCell ref="D26:D30"/>
    <mergeCell ref="L26:L30"/>
    <mergeCell ref="B31:B35"/>
    <mergeCell ref="C31:C35"/>
    <mergeCell ref="D31:D35"/>
    <mergeCell ref="L31:L35"/>
    <mergeCell ref="B36:B40"/>
    <mergeCell ref="C36:C40"/>
    <mergeCell ref="D36:D40"/>
    <mergeCell ref="L36:L40"/>
    <mergeCell ref="B41:B45"/>
    <mergeCell ref="C41:C45"/>
    <mergeCell ref="D41:D45"/>
    <mergeCell ref="L41:L45"/>
    <mergeCell ref="B46:B50"/>
    <mergeCell ref="C46:C50"/>
    <mergeCell ref="D46:D50"/>
    <mergeCell ref="L46:L50"/>
    <mergeCell ref="B51:B55"/>
    <mergeCell ref="C51:C55"/>
    <mergeCell ref="D51:D55"/>
    <mergeCell ref="L51:L55"/>
    <mergeCell ref="B56:B60"/>
    <mergeCell ref="C56:C60"/>
    <mergeCell ref="D56:D60"/>
    <mergeCell ref="L56:L60"/>
    <mergeCell ref="B61:B65"/>
    <mergeCell ref="C61:C65"/>
    <mergeCell ref="D61:D65"/>
    <mergeCell ref="L61:L65"/>
  </mergeCells>
  <phoneticPr fontId="1"/>
  <dataValidations count="3">
    <dataValidation type="list" allowBlank="1" showInputMessage="1" showErrorMessage="1" sqref="I16:I65">
      <formula1>$Q$16:$Q$18</formula1>
    </dataValidation>
    <dataValidation type="list" allowBlank="1" showInputMessage="1" showErrorMessage="1" sqref="J16:J65">
      <formula1>$R$16:$R$17</formula1>
    </dataValidation>
    <dataValidation type="list" allowBlank="1" showInputMessage="1" showErrorMessage="1" sqref="C16:C65">
      <formula1>$P$16:$P$32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zoomScale="80" zoomScaleNormal="80" workbookViewId="0">
      <selection activeCell="D7" sqref="D7"/>
    </sheetView>
  </sheetViews>
  <sheetFormatPr defaultRowHeight="13.2"/>
  <cols>
    <col min="1" max="1" width="4.5546875" customWidth="1"/>
    <col min="3" max="3" width="14.44140625" customWidth="1"/>
    <col min="4" max="4" width="24.77734375" bestFit="1" customWidth="1"/>
    <col min="5" max="5" width="21.6640625" customWidth="1"/>
    <col min="6" max="6" width="13.77734375" customWidth="1"/>
    <col min="8" max="8" width="12.88671875" bestFit="1" customWidth="1"/>
    <col min="10" max="10" width="16.88671875" customWidth="1"/>
    <col min="11" max="11" width="10.44140625" customWidth="1"/>
    <col min="13" max="14" width="0" style="80" hidden="1" customWidth="1"/>
    <col min="15" max="15" width="12.88671875" style="80" hidden="1" customWidth="1"/>
    <col min="16" max="16" width="0" style="80" hidden="1" customWidth="1"/>
  </cols>
  <sheetData>
    <row r="1" spans="2:16">
      <c r="C1" t="s">
        <v>0</v>
      </c>
    </row>
    <row r="2" spans="2:16">
      <c r="C2" s="9" t="s">
        <v>27</v>
      </c>
    </row>
    <row r="3" spans="2:16" ht="13.8" thickBot="1">
      <c r="M3" s="80" t="s">
        <v>80</v>
      </c>
    </row>
    <row r="4" spans="2:16" s="10" customFormat="1" ht="14.4">
      <c r="B4" s="12"/>
      <c r="C4" s="128" t="s">
        <v>32</v>
      </c>
      <c r="D4" s="123">
        <f>SUM(K11:K30)</f>
        <v>0</v>
      </c>
      <c r="E4" s="38"/>
      <c r="F4" s="17" t="s">
        <v>54</v>
      </c>
      <c r="H4" s="99"/>
      <c r="I4" s="100"/>
      <c r="J4" s="12"/>
      <c r="K4" s="12"/>
      <c r="L4" s="12"/>
      <c r="M4" s="80" t="s">
        <v>81</v>
      </c>
      <c r="N4" s="80"/>
      <c r="O4" s="80"/>
      <c r="P4" s="80"/>
    </row>
    <row r="5" spans="2:16" s="10" customFormat="1" ht="15" thickBot="1">
      <c r="B5" s="12"/>
      <c r="C5" s="129"/>
      <c r="D5" s="124"/>
      <c r="E5" s="38"/>
      <c r="F5" s="18" t="s">
        <v>28</v>
      </c>
      <c r="H5" s="101"/>
      <c r="I5" s="100"/>
      <c r="J5" s="12"/>
      <c r="K5" s="12"/>
      <c r="L5" s="12"/>
      <c r="M5" s="80"/>
      <c r="N5" s="80"/>
      <c r="O5" s="80"/>
      <c r="P5" s="80"/>
    </row>
    <row r="6" spans="2:16" s="10" customFormat="1" ht="14.4">
      <c r="B6" s="12"/>
      <c r="C6" s="12"/>
      <c r="D6" s="12"/>
      <c r="E6" s="12"/>
      <c r="F6" s="19" t="s">
        <v>29</v>
      </c>
      <c r="H6" s="102"/>
      <c r="I6" s="100"/>
      <c r="J6" s="12"/>
      <c r="K6" s="12"/>
      <c r="L6" s="12"/>
      <c r="M6" s="80"/>
      <c r="N6" s="80"/>
      <c r="O6" s="80"/>
      <c r="P6" s="80"/>
    </row>
    <row r="7" spans="2:16" s="10" customFormat="1">
      <c r="M7" s="80"/>
      <c r="N7" s="80"/>
      <c r="O7" s="80"/>
      <c r="P7" s="80"/>
    </row>
    <row r="8" spans="2:16" s="10" customFormat="1">
      <c r="M8" s="80"/>
      <c r="N8" s="80"/>
      <c r="O8" s="80"/>
      <c r="P8" s="80"/>
    </row>
    <row r="9" spans="2:16" s="95" customFormat="1" ht="18" customHeight="1" thickBot="1">
      <c r="B9" s="91" t="s">
        <v>11</v>
      </c>
      <c r="C9" s="91" t="s">
        <v>12</v>
      </c>
      <c r="D9" s="91" t="s">
        <v>44</v>
      </c>
      <c r="E9" s="91" t="s">
        <v>15</v>
      </c>
      <c r="F9" s="92" t="s">
        <v>16</v>
      </c>
      <c r="G9" s="91" t="s">
        <v>17</v>
      </c>
      <c r="H9" s="91" t="s">
        <v>58</v>
      </c>
      <c r="I9" s="91" t="s">
        <v>18</v>
      </c>
      <c r="J9" s="91" t="s">
        <v>19</v>
      </c>
      <c r="K9" s="91" t="s">
        <v>20</v>
      </c>
      <c r="M9" s="94"/>
      <c r="N9" s="94"/>
      <c r="O9" s="94"/>
      <c r="P9" s="94"/>
    </row>
    <row r="10" spans="2:16" s="10" customFormat="1" ht="14.4" customHeight="1" thickBot="1">
      <c r="B10" s="46" t="s">
        <v>21</v>
      </c>
      <c r="C10" s="46" t="s">
        <v>43</v>
      </c>
      <c r="D10" s="49" t="s">
        <v>41</v>
      </c>
      <c r="E10" s="49" t="s">
        <v>40</v>
      </c>
      <c r="F10" s="48">
        <v>29221</v>
      </c>
      <c r="G10" s="62">
        <f t="shared" ref="G10:G20" si="0">IF(F10="","",DATEDIF(F10,"2020/3/31","Y"))</f>
        <v>40</v>
      </c>
      <c r="H10" s="50" t="s">
        <v>22</v>
      </c>
      <c r="I10" s="49" t="s">
        <v>1</v>
      </c>
      <c r="J10" s="47"/>
      <c r="K10" s="86">
        <f>IF(M10=TRUE,0,IF(H10="高校生以下",0,IF(OR(C10="N",C10="G"),500,IF(H10="大学学部生",1800,2300))))</f>
        <v>2300</v>
      </c>
      <c r="M10" s="89" t="b">
        <f>ISBLANK(C10)</f>
        <v>0</v>
      </c>
      <c r="N10" s="80"/>
      <c r="O10" s="80"/>
      <c r="P10" s="80"/>
    </row>
    <row r="11" spans="2:16" s="10" customFormat="1" ht="15" thickTop="1">
      <c r="B11" s="45">
        <v>1</v>
      </c>
      <c r="C11" s="107"/>
      <c r="D11" s="96"/>
      <c r="E11" s="40"/>
      <c r="F11" s="41"/>
      <c r="G11" s="36" t="str">
        <f t="shared" si="0"/>
        <v/>
      </c>
      <c r="H11" s="84"/>
      <c r="I11" s="84"/>
      <c r="J11" s="40"/>
      <c r="K11" s="106">
        <f>IF(M11=TRUE,0,IF(H11="高校生以下",0,IF(OR(C11="N",C11="G"),500,IF(H11="大学学部生",1800,2300))))</f>
        <v>0</v>
      </c>
      <c r="M11" s="89" t="b">
        <f>ISBLANK(C11)</f>
        <v>1</v>
      </c>
      <c r="N11" s="82" t="s">
        <v>82</v>
      </c>
      <c r="O11" s="103" t="s">
        <v>37</v>
      </c>
      <c r="P11" s="80" t="s">
        <v>60</v>
      </c>
    </row>
    <row r="12" spans="2:16" s="10" customFormat="1" ht="14.4">
      <c r="B12" s="35">
        <v>2</v>
      </c>
      <c r="C12" s="108"/>
      <c r="D12" s="97"/>
      <c r="E12" s="30"/>
      <c r="F12" s="31"/>
      <c r="G12" s="34" t="str">
        <f t="shared" si="0"/>
        <v/>
      </c>
      <c r="H12" s="85"/>
      <c r="I12" s="85"/>
      <c r="J12" s="30"/>
      <c r="K12" s="90">
        <f t="shared" ref="K12:K30" si="1">IF(M12=TRUE,0,IF(H12="高校生以下",0,IF(OR(C12="N",C12="G"),500,IF(H12="大学学部生",1800,2300))))</f>
        <v>0</v>
      </c>
      <c r="M12" s="89" t="b">
        <f t="shared" ref="M12:M30" si="2">ISBLANK(C12)</f>
        <v>1</v>
      </c>
      <c r="N12" s="82" t="s">
        <v>83</v>
      </c>
      <c r="O12" s="104" t="s">
        <v>59</v>
      </c>
      <c r="P12" s="80" t="s">
        <v>38</v>
      </c>
    </row>
    <row r="13" spans="2:16" s="10" customFormat="1" ht="14.4">
      <c r="B13" s="35">
        <v>3</v>
      </c>
      <c r="C13" s="108"/>
      <c r="D13" s="97"/>
      <c r="E13" s="30"/>
      <c r="F13" s="31"/>
      <c r="G13" s="34" t="str">
        <f t="shared" si="0"/>
        <v/>
      </c>
      <c r="H13" s="85"/>
      <c r="I13" s="85"/>
      <c r="J13" s="30"/>
      <c r="K13" s="90">
        <f t="shared" si="1"/>
        <v>0</v>
      </c>
      <c r="M13" s="89" t="b">
        <f t="shared" si="2"/>
        <v>1</v>
      </c>
      <c r="N13" s="82" t="s">
        <v>84</v>
      </c>
      <c r="O13" s="105" t="s">
        <v>30</v>
      </c>
      <c r="P13" s="80"/>
    </row>
    <row r="14" spans="2:16" s="10" customFormat="1" ht="14.4">
      <c r="B14" s="35">
        <v>4</v>
      </c>
      <c r="C14" s="108"/>
      <c r="D14" s="97"/>
      <c r="E14" s="30"/>
      <c r="F14" s="31"/>
      <c r="G14" s="34" t="str">
        <f t="shared" si="0"/>
        <v/>
      </c>
      <c r="H14" s="85"/>
      <c r="I14" s="85"/>
      <c r="J14" s="30"/>
      <c r="K14" s="90">
        <f t="shared" si="1"/>
        <v>0</v>
      </c>
      <c r="M14" s="89" t="b">
        <f t="shared" si="2"/>
        <v>1</v>
      </c>
      <c r="N14" s="82" t="s">
        <v>85</v>
      </c>
      <c r="O14" s="82"/>
      <c r="P14" s="80"/>
    </row>
    <row r="15" spans="2:16" s="10" customFormat="1" ht="14.4">
      <c r="B15" s="35">
        <v>5</v>
      </c>
      <c r="C15" s="108"/>
      <c r="D15" s="97"/>
      <c r="E15" s="30"/>
      <c r="F15" s="31"/>
      <c r="G15" s="34" t="str">
        <f t="shared" si="0"/>
        <v/>
      </c>
      <c r="H15" s="85"/>
      <c r="I15" s="85"/>
      <c r="J15" s="30"/>
      <c r="K15" s="90">
        <f t="shared" si="1"/>
        <v>0</v>
      </c>
      <c r="M15" s="89" t="b">
        <f t="shared" si="2"/>
        <v>1</v>
      </c>
      <c r="N15" s="82" t="s">
        <v>87</v>
      </c>
      <c r="O15" s="82"/>
      <c r="P15" s="80"/>
    </row>
    <row r="16" spans="2:16" s="10" customFormat="1" ht="14.4">
      <c r="B16" s="35">
        <v>6</v>
      </c>
      <c r="C16" s="108"/>
      <c r="D16" s="97"/>
      <c r="E16" s="30"/>
      <c r="F16" s="31"/>
      <c r="G16" s="34" t="str">
        <f t="shared" si="0"/>
        <v/>
      </c>
      <c r="H16" s="85"/>
      <c r="I16" s="85"/>
      <c r="J16" s="30"/>
      <c r="K16" s="90">
        <f t="shared" si="1"/>
        <v>0</v>
      </c>
      <c r="M16" s="89" t="b">
        <f t="shared" si="2"/>
        <v>1</v>
      </c>
      <c r="N16" s="82"/>
      <c r="O16" s="82"/>
      <c r="P16" s="80"/>
    </row>
    <row r="17" spans="2:16" s="10" customFormat="1" ht="14.4">
      <c r="B17" s="35">
        <v>7</v>
      </c>
      <c r="C17" s="108"/>
      <c r="D17" s="97"/>
      <c r="E17" s="30"/>
      <c r="F17" s="31"/>
      <c r="G17" s="34" t="str">
        <f t="shared" si="0"/>
        <v/>
      </c>
      <c r="H17" s="85"/>
      <c r="I17" s="85"/>
      <c r="J17" s="30"/>
      <c r="K17" s="90">
        <f t="shared" si="1"/>
        <v>0</v>
      </c>
      <c r="M17" s="89" t="b">
        <f t="shared" si="2"/>
        <v>1</v>
      </c>
      <c r="N17" s="82"/>
      <c r="O17" s="82"/>
      <c r="P17" s="80"/>
    </row>
    <row r="18" spans="2:16" s="10" customFormat="1" ht="14.4">
      <c r="B18" s="35">
        <v>8</v>
      </c>
      <c r="C18" s="108"/>
      <c r="D18" s="97"/>
      <c r="E18" s="30"/>
      <c r="F18" s="31"/>
      <c r="G18" s="34" t="str">
        <f t="shared" si="0"/>
        <v/>
      </c>
      <c r="H18" s="85"/>
      <c r="I18" s="85"/>
      <c r="J18" s="30"/>
      <c r="K18" s="90">
        <f t="shared" si="1"/>
        <v>0</v>
      </c>
      <c r="M18" s="89" t="b">
        <f t="shared" si="2"/>
        <v>1</v>
      </c>
      <c r="N18" s="82"/>
      <c r="O18" s="82"/>
      <c r="P18" s="80"/>
    </row>
    <row r="19" spans="2:16" s="10" customFormat="1" ht="14.4">
      <c r="B19" s="35">
        <v>9</v>
      </c>
      <c r="C19" s="108"/>
      <c r="D19" s="97"/>
      <c r="E19" s="30"/>
      <c r="F19" s="31"/>
      <c r="G19" s="34" t="str">
        <f t="shared" si="0"/>
        <v/>
      </c>
      <c r="H19" s="85"/>
      <c r="I19" s="85"/>
      <c r="J19" s="30"/>
      <c r="K19" s="90">
        <f t="shared" si="1"/>
        <v>0</v>
      </c>
      <c r="M19" s="89" t="b">
        <f t="shared" si="2"/>
        <v>1</v>
      </c>
      <c r="N19" s="82"/>
      <c r="O19" s="82"/>
      <c r="P19" s="80"/>
    </row>
    <row r="20" spans="2:16" s="10" customFormat="1" ht="14.4">
      <c r="B20" s="35">
        <v>10</v>
      </c>
      <c r="C20" s="108"/>
      <c r="D20" s="97"/>
      <c r="E20" s="30"/>
      <c r="F20" s="31"/>
      <c r="G20" s="34" t="str">
        <f t="shared" si="0"/>
        <v/>
      </c>
      <c r="H20" s="85"/>
      <c r="I20" s="85"/>
      <c r="J20" s="30"/>
      <c r="K20" s="90">
        <f t="shared" si="1"/>
        <v>0</v>
      </c>
      <c r="M20" s="89" t="b">
        <f t="shared" si="2"/>
        <v>1</v>
      </c>
      <c r="N20" s="82"/>
      <c r="O20" s="82"/>
      <c r="P20" s="80"/>
    </row>
    <row r="21" spans="2:16" ht="14.4">
      <c r="B21" s="35">
        <v>11</v>
      </c>
      <c r="C21" s="108"/>
      <c r="D21" s="97"/>
      <c r="E21" s="30"/>
      <c r="F21" s="31"/>
      <c r="G21" s="34" t="str">
        <f t="shared" ref="G21:G30" si="3">IF(F21="","",DATEDIF(F21,"2020/3/31","Y"))</f>
        <v/>
      </c>
      <c r="H21" s="85"/>
      <c r="I21" s="85"/>
      <c r="J21" s="30"/>
      <c r="K21" s="90">
        <f t="shared" si="1"/>
        <v>0</v>
      </c>
      <c r="L21" s="10"/>
      <c r="M21" s="89" t="b">
        <f t="shared" si="2"/>
        <v>1</v>
      </c>
      <c r="N21" s="82"/>
      <c r="O21" s="82"/>
    </row>
    <row r="22" spans="2:16" ht="14.4">
      <c r="B22" s="35">
        <v>12</v>
      </c>
      <c r="C22" s="108"/>
      <c r="D22" s="97"/>
      <c r="E22" s="30"/>
      <c r="F22" s="31"/>
      <c r="G22" s="34" t="str">
        <f t="shared" si="3"/>
        <v/>
      </c>
      <c r="H22" s="85"/>
      <c r="I22" s="85"/>
      <c r="J22" s="30"/>
      <c r="K22" s="90">
        <f t="shared" si="1"/>
        <v>0</v>
      </c>
      <c r="L22" s="10"/>
      <c r="M22" s="89" t="b">
        <f t="shared" si="2"/>
        <v>1</v>
      </c>
      <c r="N22" s="83"/>
      <c r="O22" s="83"/>
    </row>
    <row r="23" spans="2:16" ht="14.4">
      <c r="B23" s="35">
        <v>13</v>
      </c>
      <c r="C23" s="108"/>
      <c r="D23" s="97"/>
      <c r="E23" s="30"/>
      <c r="F23" s="31"/>
      <c r="G23" s="34" t="str">
        <f t="shared" si="3"/>
        <v/>
      </c>
      <c r="H23" s="85"/>
      <c r="I23" s="85"/>
      <c r="J23" s="30"/>
      <c r="K23" s="90">
        <f t="shared" si="1"/>
        <v>0</v>
      </c>
      <c r="L23" s="10"/>
      <c r="M23" s="89" t="b">
        <f t="shared" si="2"/>
        <v>1</v>
      </c>
      <c r="N23" s="82"/>
      <c r="O23" s="82"/>
    </row>
    <row r="24" spans="2:16" ht="14.4">
      <c r="B24" s="35">
        <v>14</v>
      </c>
      <c r="C24" s="108"/>
      <c r="D24" s="97"/>
      <c r="E24" s="30"/>
      <c r="F24" s="31"/>
      <c r="G24" s="34" t="str">
        <f t="shared" si="3"/>
        <v/>
      </c>
      <c r="H24" s="85"/>
      <c r="I24" s="85"/>
      <c r="J24" s="30"/>
      <c r="K24" s="90">
        <f t="shared" si="1"/>
        <v>0</v>
      </c>
      <c r="L24" s="10"/>
      <c r="M24" s="89" t="b">
        <f t="shared" si="2"/>
        <v>1</v>
      </c>
      <c r="N24" s="82"/>
      <c r="O24" s="82"/>
    </row>
    <row r="25" spans="2:16" ht="14.4">
      <c r="B25" s="35">
        <v>15</v>
      </c>
      <c r="C25" s="108"/>
      <c r="D25" s="97"/>
      <c r="E25" s="30"/>
      <c r="F25" s="31"/>
      <c r="G25" s="34" t="str">
        <f t="shared" si="3"/>
        <v/>
      </c>
      <c r="H25" s="85"/>
      <c r="I25" s="85"/>
      <c r="J25" s="30"/>
      <c r="K25" s="90">
        <f t="shared" si="1"/>
        <v>0</v>
      </c>
      <c r="L25" s="10"/>
      <c r="M25" s="89" t="b">
        <f t="shared" si="2"/>
        <v>1</v>
      </c>
      <c r="N25" s="82"/>
      <c r="O25" s="82"/>
    </row>
    <row r="26" spans="2:16" ht="14.4">
      <c r="B26" s="35">
        <v>16</v>
      </c>
      <c r="C26" s="108"/>
      <c r="D26" s="97"/>
      <c r="E26" s="30"/>
      <c r="F26" s="31"/>
      <c r="G26" s="34" t="str">
        <f t="shared" si="3"/>
        <v/>
      </c>
      <c r="H26" s="85"/>
      <c r="I26" s="85"/>
      <c r="J26" s="30"/>
      <c r="K26" s="90">
        <f t="shared" si="1"/>
        <v>0</v>
      </c>
      <c r="L26" s="10"/>
      <c r="M26" s="89" t="b">
        <f t="shared" si="2"/>
        <v>1</v>
      </c>
      <c r="N26" s="82"/>
      <c r="O26" s="82"/>
    </row>
    <row r="27" spans="2:16" ht="14.4">
      <c r="B27" s="35">
        <v>17</v>
      </c>
      <c r="C27" s="108"/>
      <c r="D27" s="97"/>
      <c r="E27" s="30"/>
      <c r="F27" s="31"/>
      <c r="G27" s="34" t="str">
        <f t="shared" si="3"/>
        <v/>
      </c>
      <c r="H27" s="85"/>
      <c r="I27" s="85"/>
      <c r="J27" s="30"/>
      <c r="K27" s="90">
        <f t="shared" si="1"/>
        <v>0</v>
      </c>
      <c r="L27" s="10"/>
      <c r="M27" s="89" t="b">
        <f t="shared" si="2"/>
        <v>1</v>
      </c>
      <c r="N27" s="82"/>
      <c r="O27" s="82"/>
    </row>
    <row r="28" spans="2:16" ht="14.4">
      <c r="B28" s="35">
        <v>18</v>
      </c>
      <c r="C28" s="108"/>
      <c r="D28" s="97"/>
      <c r="E28" s="30"/>
      <c r="F28" s="31"/>
      <c r="G28" s="34" t="str">
        <f t="shared" si="3"/>
        <v/>
      </c>
      <c r="H28" s="85"/>
      <c r="I28" s="85"/>
      <c r="J28" s="30"/>
      <c r="K28" s="90">
        <f t="shared" si="1"/>
        <v>0</v>
      </c>
      <c r="L28" s="10"/>
      <c r="M28" s="89" t="b">
        <f t="shared" si="2"/>
        <v>1</v>
      </c>
      <c r="N28" s="82"/>
      <c r="O28" s="82"/>
    </row>
    <row r="29" spans="2:16" ht="14.4">
      <c r="B29" s="35">
        <v>19</v>
      </c>
      <c r="C29" s="108"/>
      <c r="D29" s="97"/>
      <c r="E29" s="30"/>
      <c r="F29" s="31"/>
      <c r="G29" s="34" t="str">
        <f t="shared" si="3"/>
        <v/>
      </c>
      <c r="H29" s="85"/>
      <c r="I29" s="85"/>
      <c r="J29" s="30"/>
      <c r="K29" s="90">
        <f t="shared" si="1"/>
        <v>0</v>
      </c>
      <c r="L29" s="10"/>
      <c r="M29" s="89" t="b">
        <f t="shared" si="2"/>
        <v>1</v>
      </c>
      <c r="N29" s="82"/>
      <c r="O29" s="82"/>
    </row>
    <row r="30" spans="2:16" ht="14.4">
      <c r="B30" s="35">
        <v>20</v>
      </c>
      <c r="C30" s="108"/>
      <c r="D30" s="97"/>
      <c r="E30" s="30"/>
      <c r="F30" s="31"/>
      <c r="G30" s="34" t="str">
        <f t="shared" si="3"/>
        <v/>
      </c>
      <c r="H30" s="85"/>
      <c r="I30" s="85"/>
      <c r="J30" s="30"/>
      <c r="K30" s="90">
        <f t="shared" si="1"/>
        <v>0</v>
      </c>
      <c r="L30" s="10"/>
      <c r="M30" s="89" t="b">
        <f t="shared" si="2"/>
        <v>1</v>
      </c>
      <c r="N30" s="83"/>
      <c r="O30" s="83"/>
    </row>
    <row r="31" spans="2:16">
      <c r="N31" s="82"/>
      <c r="O31" s="82"/>
    </row>
  </sheetData>
  <sheetProtection sheet="1" objects="1" scenarios="1"/>
  <mergeCells count="2">
    <mergeCell ref="C4:C5"/>
    <mergeCell ref="D4:D5"/>
  </mergeCells>
  <phoneticPr fontId="1"/>
  <dataValidations count="3">
    <dataValidation type="list" allowBlank="1" showInputMessage="1" showErrorMessage="1" sqref="I11:I30">
      <formula1>$P$11:$P$12</formula1>
    </dataValidation>
    <dataValidation type="list" allowBlank="1" showInputMessage="1" showErrorMessage="1" sqref="C11:C30">
      <formula1>$N$11:$N$15</formula1>
    </dataValidation>
    <dataValidation type="list" allowBlank="1" showInputMessage="1" showErrorMessage="1" sqref="H11:H30">
      <formula1>$O$11:$O$13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代表者情報</vt:lpstr>
      <vt:lpstr>リレークラス</vt:lpstr>
      <vt:lpstr>個人クラス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入谷健元</dc:creator>
  <cp:lastModifiedBy>入谷健元</cp:lastModifiedBy>
  <dcterms:created xsi:type="dcterms:W3CDTF">2019-10-26T14:22:50Z</dcterms:created>
  <dcterms:modified xsi:type="dcterms:W3CDTF">2019-11-20T15:12:56Z</dcterms:modified>
</cp:coreProperties>
</file>